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65" yWindow="60" windowWidth="11610" windowHeight="7335" tabRatio="796" activeTab="1"/>
  </bookViews>
  <sheets>
    <sheet name="UPAH &amp; BAHAN" sheetId="5" r:id="rId1"/>
    <sheet name="ANALIS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MMM19">'[1]4-Basic Price'!$F$72</definedName>
    <definedName name="____DIV1">'[2]Kuantitas &amp; Harga'!$H$21</definedName>
    <definedName name="____DIV10">'[2]Kuantitas &amp; Harga'!#REF!</definedName>
    <definedName name="____DIV11">'[2]Kuantitas &amp; Harga'!#REF!</definedName>
    <definedName name="____DIV2">'[2]Kuantitas &amp; Harga'!#REF!</definedName>
    <definedName name="____DIV3">'[2]Kuantitas &amp; Harga'!#REF!</definedName>
    <definedName name="____DIV4">'[2]Kuantitas &amp; Harga'!#REF!</definedName>
    <definedName name="____DIV5">'[2]Kuantitas &amp; Harga'!#REF!</definedName>
    <definedName name="____DIV6">'[2]Kuantitas &amp; Harga'!$H$29</definedName>
    <definedName name="____DIV7">'[2]Kuantitas &amp; Harga'!$H$38</definedName>
    <definedName name="____DIV8">'[2]Kuantitas &amp; Harga'!#REF!</definedName>
    <definedName name="____DIV9">'[2]Kuantitas &amp; Harga'!#REF!</definedName>
    <definedName name="____EEE07">'[3]5-ALAT(1)'!$AW$15</definedName>
    <definedName name="____EEE08">'[1]5-ALAT(1)'!$AW$15</definedName>
    <definedName name="____HAL1">'[2]Kuantitas &amp; Harga'!$A$1:$J$22</definedName>
    <definedName name="____HAL2">'[2]Kuantitas &amp; Harga'!#REF!</definedName>
    <definedName name="____HAL3">'[2]Kuantitas &amp; Harga'!$A$23:$J$30</definedName>
    <definedName name="____HAL4">'[2]Kuantitas &amp; Harga'!$A$31:$J$32</definedName>
    <definedName name="____HAL5">'[2]Kuantitas &amp; Harga'!$A$34:$J$36</definedName>
    <definedName name="____HAL6">'[2]Kuantitas &amp; Harga'!$A$37:$J$39</definedName>
    <definedName name="____HAL7">'[2]Kuantitas &amp; Harga'!#REF!</definedName>
    <definedName name="____HAL8">'[2]Kuantitas &amp; Harga'!#REF!</definedName>
    <definedName name="____LLL01">'[1]4-Basic Price'!$F$8</definedName>
    <definedName name="____LLL03">'[1]4-Basic Price'!$F$10</definedName>
    <definedName name="____MMM03">'[1]4-Basic Price'!$F$53</definedName>
    <definedName name="____MMM18">'[1]4-Basic Price'!$F$71</definedName>
    <definedName name="____MMM19">'[1]4-Basic Price'!$F$72</definedName>
    <definedName name="____MMM39">'[1]4-Basic Price'!$F$92</definedName>
    <definedName name="___DIV1">'[2]Kuantitas &amp; Harga'!$H$21</definedName>
    <definedName name="___DIV10">'[2]Kuantitas &amp; Harga'!#REF!</definedName>
    <definedName name="___DIV11">'[2]Kuantitas &amp; Harga'!#REF!</definedName>
    <definedName name="___DIV2">'[2]Kuantitas &amp; Harga'!#REF!</definedName>
    <definedName name="___DIV3">'[2]Kuantitas &amp; Harga'!#REF!</definedName>
    <definedName name="___DIV4">'[2]Kuantitas &amp; Harga'!#REF!</definedName>
    <definedName name="___DIV5">'[2]Kuantitas &amp; Harga'!#REF!</definedName>
    <definedName name="___DIV6">'[2]Kuantitas &amp; Harga'!$H$29</definedName>
    <definedName name="___DIV7">'[2]Kuantitas &amp; Harga'!$H$38</definedName>
    <definedName name="___DIV8">'[2]Kuantitas &amp; Harga'!#REF!</definedName>
    <definedName name="___DIV9">'[2]Kuantitas &amp; Harga'!#REF!</definedName>
    <definedName name="___EEE06">'[1]5-ALAT(1)'!$AW$13</definedName>
    <definedName name="___EEE07">'[3]5-ALAT(1)'!$AW$15</definedName>
    <definedName name="___EEE08">'[1]5-ALAT(1)'!$AW$15</definedName>
    <definedName name="___EEE17">'[1]5-ALAT(1)'!$AW$24</definedName>
    <definedName name="___EEE23">'[1]5-ALAT(1)'!$AW$30</definedName>
    <definedName name="___EEE31">'[3]5-ALAT(1)'!$AW$39</definedName>
    <definedName name="___HAL1">'[2]Kuantitas &amp; Harga'!$A$1:$J$22</definedName>
    <definedName name="___HAL2">'[2]Kuantitas &amp; Harga'!#REF!</definedName>
    <definedName name="___HAL3">'[2]Kuantitas &amp; Harga'!$A$23:$J$30</definedName>
    <definedName name="___HAL4">'[2]Kuantitas &amp; Harga'!$A$31:$J$32</definedName>
    <definedName name="___HAL5">'[2]Kuantitas &amp; Harga'!$A$34:$J$36</definedName>
    <definedName name="___HAL6">'[2]Kuantitas &amp; Harga'!$A$37:$J$39</definedName>
    <definedName name="___HAL7">'[2]Kuantitas &amp; Harga'!#REF!</definedName>
    <definedName name="___HAL8">'[2]Kuantitas &amp; Harga'!#REF!</definedName>
    <definedName name="___LLL01">'[3]4-Basic Price'!$G$8</definedName>
    <definedName name="___LLL02">'[3]4-Basic Price'!$G$9</definedName>
    <definedName name="___LLL03">'[3]4-Basic Price'!$G$10</definedName>
    <definedName name="___LLL10">'[3]4-Basic Price'!$G$17</definedName>
    <definedName name="___MMM03">'[1]4-Basic Price'!$F$53</definedName>
    <definedName name="___MMM18">'[1]4-Basic Price'!$F$71</definedName>
    <definedName name="___MMM19">'[3]4-Basic Price'!$G$71</definedName>
    <definedName name="___MMM27">'[1]4-Basic Price'!$F$80</definedName>
    <definedName name="___MMM37">'[1]4-Basic Price'!$F$91</definedName>
    <definedName name="___MMM39">'[1]4-Basic Price'!$F$92</definedName>
    <definedName name="___MMM48">'[3]4-Basic Price'!$G$102</definedName>
    <definedName name="__123Graph_A" hidden="1">#REF!</definedName>
    <definedName name="__123Graph_B" hidden="1">#REF!</definedName>
    <definedName name="__123Graph_X" hidden="1">#REF!</definedName>
    <definedName name="__DIV1">'[2]Kuantitas &amp; Harga'!$H$21</definedName>
    <definedName name="__DIV10">'[2]Kuantitas &amp; Harga'!#REF!</definedName>
    <definedName name="__DIV11">'[2]Kuantitas &amp; Harga'!#REF!</definedName>
    <definedName name="__DIV2">'[2]Kuantitas &amp; Harga'!#REF!</definedName>
    <definedName name="__DIV3">'[2]Kuantitas &amp; Harga'!#REF!</definedName>
    <definedName name="__DIV4">'[2]Kuantitas &amp; Harga'!#REF!</definedName>
    <definedName name="__DIV5">'[2]Kuantitas &amp; Harga'!#REF!</definedName>
    <definedName name="__DIV6">'[2]Kuantitas &amp; Harga'!$H$29</definedName>
    <definedName name="__DIV7">'[2]Kuantitas &amp; Harga'!$H$38</definedName>
    <definedName name="__DIV8">'[2]Kuantitas &amp; Harga'!#REF!</definedName>
    <definedName name="__DIV9">'[2]Kuantitas &amp; Harga'!#REF!</definedName>
    <definedName name="__EEE02">'[1]5-ALAT(1)'!$AW$9</definedName>
    <definedName name="__EEE07">'[4]5-ALAT(1)'!$AW$15</definedName>
    <definedName name="__EEE13">'[1]5-ALAT(1)'!$AW$20</definedName>
    <definedName name="__EEE19">'[1]5-ALAT(1)'!$AW$26</definedName>
    <definedName name="__EEE23">'[3]5-ALAT(1)'!$AW$31</definedName>
    <definedName name="__EEE29">'[3]5-ALAT(1)'!$AW$37</definedName>
    <definedName name="__EEE31">'[4]5-ALAT(1)'!$AW$39</definedName>
    <definedName name="__HAL1">'[2]Kuantitas &amp; Harga'!$A$1:$J$22</definedName>
    <definedName name="__HAL2">'[2]Kuantitas &amp; Harga'!#REF!</definedName>
    <definedName name="__HAL3">'[2]Kuantitas &amp; Harga'!$A$23:$J$30</definedName>
    <definedName name="__HAL4">'[2]Kuantitas &amp; Harga'!$A$31:$J$32</definedName>
    <definedName name="__HAL5">'[2]Kuantitas &amp; Harga'!$A$34:$J$36</definedName>
    <definedName name="__HAL6">'[2]Kuantitas &amp; Harga'!$A$37:$J$39</definedName>
    <definedName name="__HAL7">'[2]Kuantitas &amp; Harga'!#REF!</definedName>
    <definedName name="__HAL8">'[2]Kuantitas &amp; Harga'!#REF!</definedName>
    <definedName name="__LLL01">'[4]4-Basic Price'!$F$8</definedName>
    <definedName name="__LLL02">'[4]4-Basic Price'!$F$9</definedName>
    <definedName name="__LLL03">'[4]4-Basic Price'!$F$10</definedName>
    <definedName name="__MMM02">#REF!</definedName>
    <definedName name="__MMM03">#REF!</definedName>
    <definedName name="__MMM12">#REF!</definedName>
    <definedName name="__MMM16">#REF!</definedName>
    <definedName name="__MMM18">'[3]4-Basic Price'!$G$70</definedName>
    <definedName name="__MMM19">'[4]4-Basic Price'!$F$71</definedName>
    <definedName name="__MMM37">'[3]4-Basic Price'!$G$90</definedName>
    <definedName name="__MMM44">'[5]4-Basic Price'!$F$98</definedName>
    <definedName name="__MMM48">'[4]4-Basic Price'!$F$102</definedName>
    <definedName name="_7.1__2">'[6]D7(1)'!#REF!</definedName>
    <definedName name="_818FA">#REF!</definedName>
    <definedName name="_818PK">#REF!</definedName>
    <definedName name="_DIV1">'[7]Kuantitas &amp; Harga'!$G$20</definedName>
    <definedName name="_DIV10">'[7]Kuantitas &amp; Harga'!$G$173</definedName>
    <definedName name="_DIV11">'[7]Kuantitas &amp; Harga'!#REF!</definedName>
    <definedName name="_DIV2">'[7]Kuantitas &amp; Harga'!$G$34</definedName>
    <definedName name="_DIV3">'[7]Kuantitas &amp; Harga'!$G$48</definedName>
    <definedName name="_DIV4">'[7]Kuantitas &amp; Harga'!$G$62</definedName>
    <definedName name="_DIV5">'[7]Kuantitas &amp; Harga'!$G$74</definedName>
    <definedName name="_DIV6">'[7]Kuantitas &amp; Harga'!$G$91</definedName>
    <definedName name="_DIV7">'[7]Kuantitas &amp; Harga'!$G$114</definedName>
    <definedName name="_DIV8">'[7]Kuantitas &amp; Harga'!$G$133</definedName>
    <definedName name="_DIV9">'[7]Kuantitas &amp; Harga'!$G$160</definedName>
    <definedName name="_EEE01">'[6]5-ALAT(1)'!$AW$8</definedName>
    <definedName name="_EEE02">'[6]5-ALAT(1)'!$AW$9</definedName>
    <definedName name="_EEE03">'[6]5-ALAT(1)'!$AW$10</definedName>
    <definedName name="_EEE04">'[6]5-ALAT(1)'!$AW$11</definedName>
    <definedName name="_EEE05">'[6]5-ALAT(1)'!$AW$12</definedName>
    <definedName name="_EEE06">'[6]5-ALAT(1)'!$AW$13</definedName>
    <definedName name="_EEE07">'[6]5-ALAT(1)'!$AW$14</definedName>
    <definedName name="_EEE08">'[6]5-ALAT(1)'!$AW$15</definedName>
    <definedName name="_EEE09">'[6]5-ALAT(1)'!$AW$16</definedName>
    <definedName name="_EEE10">'[6]5-ALAT(1)'!$AW$17</definedName>
    <definedName name="_EEE11">'[6]5-ALAT(1)'!$AW$18</definedName>
    <definedName name="_EEE12">'[6]5-ALAT(1)'!$AW$19</definedName>
    <definedName name="_EEE13">'[6]5-ALAT(1)'!$AW$20</definedName>
    <definedName name="_EEE14">#REF!</definedName>
    <definedName name="_EEE15">'[6]5-ALAT(1)'!$AW$22</definedName>
    <definedName name="_EEE16">'[6]5-ALAT(1)'!$AW$23</definedName>
    <definedName name="_EEE17">'[6]5-ALAT(1)'!$AW$24</definedName>
    <definedName name="_EEE18">'[6]5-ALAT(1)'!$AW$25</definedName>
    <definedName name="_EEE19">'[6]5-ALAT(1)'!$AW$26</definedName>
    <definedName name="_EEE20">#REF!</definedName>
    <definedName name="_EEE21">#REF!</definedName>
    <definedName name="_EEE22">#REF!</definedName>
    <definedName name="_EEE23">'[6]5-ALAT(1)'!$AW$30</definedName>
    <definedName name="_EEE24">#REF!</definedName>
    <definedName name="_EEE25">#REF!</definedName>
    <definedName name="_EEE26">'[6]5-ALAT(1)'!$AW$33</definedName>
    <definedName name="_EEE27">#REF!</definedName>
    <definedName name="_EEE28">#REF!</definedName>
    <definedName name="_EEE29">'[6]5-ALAT(1)'!$AW$36</definedName>
    <definedName name="_EEE30">#REF!</definedName>
    <definedName name="_EEE31">'[6]5-ALAT(1)'!$AW$38</definedName>
    <definedName name="_EEE32">#REF!</definedName>
    <definedName name="_EEE33">#REF!</definedName>
    <definedName name="_HAL1">'[2]Kuantitas &amp; Harga'!$A$1:$J$22</definedName>
    <definedName name="_HAL2">'[2]Kuantitas &amp; Harga'!#REF!</definedName>
    <definedName name="_HAL3">'[2]Kuantitas &amp; Harga'!$A$23:$J$30</definedName>
    <definedName name="_HAL4">'[2]Kuantitas &amp; Harga'!$A$31:$J$32</definedName>
    <definedName name="_HAL5">'[2]Kuantitas &amp; Harga'!$A$34:$J$36</definedName>
    <definedName name="_HAL6">'[2]Kuantitas &amp; Harga'!$A$37:$J$39</definedName>
    <definedName name="_HAL7">'[2]Kuantitas &amp; Harga'!#REF!</definedName>
    <definedName name="_HAL8">'[2]Kuantitas &amp; Harga'!#REF!</definedName>
    <definedName name="_LLL01">'[6]4-Basic Price'!$F$8</definedName>
    <definedName name="_LLL02">'[6]4-Basic Price'!$F$9</definedName>
    <definedName name="_LLL03">'[6]4-Basic Price'!$F$10</definedName>
    <definedName name="_LLL04">'[6]4-Basic Price'!$F$11</definedName>
    <definedName name="_LLL05">#REF!</definedName>
    <definedName name="_LLL06">#REF!</definedName>
    <definedName name="_LLL07">#REF!</definedName>
    <definedName name="_LLL08">#REF!</definedName>
    <definedName name="_LLL09">#REF!</definedName>
    <definedName name="_LLL10">'[6]4-Basic Price'!$F$17</definedName>
    <definedName name="_LLL11">#REF!</definedName>
    <definedName name="_MMM01">'[6]4-Basic Price'!$F$48</definedName>
    <definedName name="_MMM02">'[6]4-Basic Price'!$F$52</definedName>
    <definedName name="_MMM03">'[6]4-Basic Price'!$F$53</definedName>
    <definedName name="_MMM04">'[6]4-Basic Price'!$F$54</definedName>
    <definedName name="_MMM05">'[6]4-Basic Price'!$F$55</definedName>
    <definedName name="_MMM06">'[6]4-Basic Price'!$F$56</definedName>
    <definedName name="_MMM07">#REF!</definedName>
    <definedName name="_MMM08">'[6]4-Basic Price'!$F$58</definedName>
    <definedName name="_MMM09">'[6]4-Basic Price'!$F$59</definedName>
    <definedName name="_MMM10">'[6]4-Basic Price'!$F$60</definedName>
    <definedName name="_MMM11">'[6]4-Basic Price'!$F$61</definedName>
    <definedName name="_MMM12">#REF!</definedName>
    <definedName name="_MMM13">'[6]4-Basic Price'!$F$64</definedName>
    <definedName name="_MMM14">'[6]4-Basic Price'!$F$65</definedName>
    <definedName name="_MMM15">'[6]4-Basic Price'!$F$66</definedName>
    <definedName name="_MMM16">'[6]4-Basic Price'!$F$67</definedName>
    <definedName name="_MMM17">#REF!</definedName>
    <definedName name="_MMM18">'[6]4-Basic Price'!$F$70</definedName>
    <definedName name="_MMM19">'[6]4-Basic Price'!$F$71</definedName>
    <definedName name="_MMM20">#REF!</definedName>
    <definedName name="_MMM21">#REF!</definedName>
    <definedName name="_MMM22">#REF!</definedName>
    <definedName name="_MMM23">#REF!</definedName>
    <definedName name="_MMM24">'[6]4-Basic Price'!$F$76</definedName>
    <definedName name="_MMM25">#REF!</definedName>
    <definedName name="_MMM26">'[6]4-Basic Price'!$F$78</definedName>
    <definedName name="_MMM27">'[6]4-Basic Price'!$F$79</definedName>
    <definedName name="_MMM28">#REF!</definedName>
    <definedName name="_MMM29">#REF!</definedName>
    <definedName name="_MMM30">#REF!</definedName>
    <definedName name="_MMM31">#REF!</definedName>
    <definedName name="_MMM32">'[6]4-Basic Price'!$F$84</definedName>
    <definedName name="_MMM33">'[6]4-Basic Price'!$F$85</definedName>
    <definedName name="_MMM34">'[6]4-Basic Price'!$F$86</definedName>
    <definedName name="_MMM35">'[6]4-Basic Price'!$F$87</definedName>
    <definedName name="_MMM36">#REF!</definedName>
    <definedName name="_MMM37">'[6]4-Basic Price'!$F$90</definedName>
    <definedName name="_MMM38">'[6]4-Basic Price'!#REF!</definedName>
    <definedName name="_MMM39">'[6]4-Basic Price'!$F$91</definedName>
    <definedName name="_MMM40">#REF!</definedName>
    <definedName name="_MMM41">'[6]4-Basic Price'!$F$94</definedName>
    <definedName name="_MMM411">'[6]4-Basic Price'!$F$95</definedName>
    <definedName name="_MMM42">'[6]4-Basic Price'!$F$96</definedName>
    <definedName name="_MMM43">#REF!</definedName>
    <definedName name="_MMM44">#REF!</definedName>
    <definedName name="_MMM45">#REF!</definedName>
    <definedName name="_MMM46">'[6]4-Basic Price'!$F$100</definedName>
    <definedName name="_MMM47">'[6]4-Basic Price'!$F$124</definedName>
    <definedName name="_MMM48">'[6]4-Basic Price'!$F$102</definedName>
    <definedName name="_MMM49">#REF!</definedName>
    <definedName name="_MMM50">#REF!</definedName>
    <definedName name="_MMM51">#REF!</definedName>
    <definedName name="_MMM52">#REF!</definedName>
    <definedName name="_MMM53">#REF!</definedName>
    <definedName name="_MMM54">#REF!</definedName>
    <definedName name="_NP1" hidden="1">#REF!</definedName>
    <definedName name="_NP2" hidden="1">#REF!</definedName>
    <definedName name="_NP3" hidden="1">#REF!</definedName>
    <definedName name="_NP6" hidden="1">#REF!</definedName>
    <definedName name="a">[8]PONDOK!#REF!</definedName>
    <definedName name="ABC">#REF!</definedName>
    <definedName name="ADMINISTRASI">#REF!</definedName>
    <definedName name="AGREGAT">'[2]Kuantitas &amp; Harga'!#REF!</definedName>
    <definedName name="AGREGATA">#REF!</definedName>
    <definedName name="AGREGATB">#REF!</definedName>
    <definedName name="AGREGATC">#REF!</definedName>
    <definedName name="ALATUTAMA">#REF!</definedName>
    <definedName name="AMP">#REF!</definedName>
    <definedName name="Analisa101A">'[9]Analisa HSP'!$U$51</definedName>
    <definedName name="Analisa101C">'[9]Analisa HSP'!$U$410</definedName>
    <definedName name="ASPAL">'[2]Kuantitas &amp; Harga'!$B$23:$I$30</definedName>
    <definedName name="BAHU">'[2]Kuantitas &amp; Harga'!#REF!</definedName>
    <definedName name="BATUBELAH">#REF!</definedName>
    <definedName name="BATUKALI">#REF!</definedName>
    <definedName name="BBM">#REF!</definedName>
    <definedName name="beton">#REF!</definedName>
    <definedName name="bhn_atap.seng.bjls20_bdr11_lbr">'[10]Harga Dasar'!$G$349</definedName>
    <definedName name="bhn_bt.belah_gravel_m07">'[10]Harga Dasar'!$G$475</definedName>
    <definedName name="bhn_bt.pecah_5.7">'[10]Harga Dasar'!$G$47</definedName>
    <definedName name="bhn_cat.meni.kayu_besi_kg">'[10]Harga Dasar'!$G$135</definedName>
    <definedName name="bhn_ijuk.resapan_kg">'[10]Harga Dasar'!$G$403</definedName>
    <definedName name="bhn_kaca.naco.polos.tbh.rgk.15x90cm_daun">'[10]Harga Dasar'!$G$249</definedName>
    <definedName name="bhn_kaca.polos.3mm_m2">'[10]Harga Dasar'!$G$243</definedName>
    <definedName name="bhn_kerikil.beton_m3">'[10]Harga Dasar'!$G$39</definedName>
    <definedName name="bhn_kwt.berduri_rol">'[10]Harga Dasar'!$G$97</definedName>
    <definedName name="bhn_ky.5x7_btg">'[10]Harga Dasar'!$H$63</definedName>
    <definedName name="bhn_ky.bambu.6m_btg">'[10]Harga Dasar'!$G$74</definedName>
    <definedName name="bhn_ky.bekisting_papan_kls.IV">'[10]Harga Dasar'!$G$61</definedName>
    <definedName name="bhn_ky.dolken.galam_m1">'[10]Harga Dasar'!$H$69</definedName>
    <definedName name="bhn_pasir.beton.pasang_m01">'[10]Harga Dasar'!$G$33</definedName>
    <definedName name="bhn_pintu.kunci.mandili450itali_vanesa_bh">'[10]Harga Dasar'!$G$322</definedName>
    <definedName name="bhn_semen.50kg_zak_m12">'[10]Harga Dasar'!$G$56</definedName>
    <definedName name="bhn_triplek.4mm_m2">'[10]Harga Dasar'!$G$174</definedName>
    <definedName name="Buis_beton_60">#REF!</definedName>
    <definedName name="buis_beton_80">#REF!</definedName>
    <definedName name="BULLDOZER">#REF!</definedName>
    <definedName name="cek">[6]Rekap!$H$29</definedName>
    <definedName name="COMPRESSOR">#REF!</definedName>
    <definedName name="CONCRETEMIXER">#REF!</definedName>
    <definedName name="CONCRETEVIBRO">#REF!</definedName>
    <definedName name="CRANE">#REF!</definedName>
    <definedName name="DAFTARSEWA">#REF!</definedName>
    <definedName name="data_lokasi">'[11]DT PENDUKUNG'!$F$13</definedName>
    <definedName name="data_pekerjaan">'[11]DT PENDUKUNG'!$F$11</definedName>
    <definedName name="data_proyek">'[11]DT PENDUKUNG'!$F$9</definedName>
    <definedName name="DATAUPAH">'[6]4-Basic Price'!$D$8:$F$38</definedName>
    <definedName name="DAYWORKS">'[2]Kuantitas &amp; Harga'!#REF!</definedName>
    <definedName name="disiapkan_oleh">#REF!</definedName>
    <definedName name="disiapkan_tanggal">#REF!</definedName>
    <definedName name="DRAINASE">'[2]Kuantitas &amp; Harga'!#REF!</definedName>
    <definedName name="DUMPTRUCK1">#REF!</definedName>
    <definedName name="DUMPTRUCK2">#REF!</definedName>
    <definedName name="EDR">#REF!</definedName>
    <definedName name="EE">'[2]Kuantitas &amp; Harga'!#REF!</definedName>
    <definedName name="EEE06REV">'[12]5-Peralatan'!$AW$13</definedName>
    <definedName name="EEE09REV1">'[12]5-Peralatan'!$AW$16</definedName>
    <definedName name="EEE17REV">'[12]5-Peralatan'!$AW$24</definedName>
    <definedName name="EEE17REV1">'[12]5-Peralatan'!$AW$24</definedName>
    <definedName name="EXCAVATOR">#REF!</definedName>
    <definedName name="FINISHER">#REF!</definedName>
    <definedName name="FLATBEDTRUCK">#REF!</definedName>
    <definedName name="FORM101">#REF!</definedName>
    <definedName name="FORM1021">#REF!</definedName>
    <definedName name="FORM1022">#REF!</definedName>
    <definedName name="FORM1031">#REF!</definedName>
    <definedName name="FORM1032">#REF!</definedName>
    <definedName name="FORM1041">#REF!</definedName>
    <definedName name="FORM1042">#REF!</definedName>
    <definedName name="FORM21">#REF!</definedName>
    <definedName name="FORM22E">#REF!</definedName>
    <definedName name="FORM22L">#REF!</definedName>
    <definedName name="FORM231">#REF!</definedName>
    <definedName name="FORM232">#REF!</definedName>
    <definedName name="FORM233">#REF!</definedName>
    <definedName name="Form234">#REF!</definedName>
    <definedName name="Form235">#REF!</definedName>
    <definedName name="Form236">#REF!</definedName>
    <definedName name="FORM241">#REF!</definedName>
    <definedName name="FORM242">#REF!</definedName>
    <definedName name="FORM243">#REF!</definedName>
    <definedName name="FORM311">'[13]3-DIV3'!$L$1:$V$61</definedName>
    <definedName name="FORM312">'[13]3-DIV3'!$L$121:$V$181</definedName>
    <definedName name="FORM313">'[13]3-DIV3'!$L$255:$V$315</definedName>
    <definedName name="FORM314">'[13]3-DIV3'!$L$375:$V$435</definedName>
    <definedName name="FORM315">'[13]3-DIV3'!$L$1766:$V$1826</definedName>
    <definedName name="FORM316">#REF!</definedName>
    <definedName name="FORM319">'[13]3-DIV3'!$L$1886:$V$1946</definedName>
    <definedName name="FORM321">#REF!</definedName>
    <definedName name="FORM322">'[13]3-DIV3'!$L$1947:$V$2007</definedName>
    <definedName name="FORM323">'[13]3-DIV3'!$L$2126:$V$2186</definedName>
    <definedName name="FORM323L">#REF!</definedName>
    <definedName name="FORM324">'[13]3-DIV3'!$L$2305:$V$2365</definedName>
    <definedName name="FORM33">#REF!</definedName>
    <definedName name="FORM331">'[13]3-DIV3'!$L$2427:$V$2487</definedName>
    <definedName name="FORM346">'[13]3-DIV3'!$L$2547:$V$2607</definedName>
    <definedName name="FORM421">'[14]3-DIV4'!$L$1:$V$61</definedName>
    <definedName name="FORM422">'[14]3-DIV4'!$L$180:$V$240</definedName>
    <definedName name="FORM423">'[14]3-DIV4'!$L$479:$V$539</definedName>
    <definedName name="FORM424">'[14]3-DIV4'!$L$359:$V$419</definedName>
    <definedName name="FORM425">'[14]3-DIV4'!$L$718:$V$778</definedName>
    <definedName name="FORM426">'[14]3-DIV4'!$L$897:$V$957</definedName>
    <definedName name="FORM427">'[14]3-DIV4'!$L$1017:$V$1077</definedName>
    <definedName name="FORM511">'[15]3-DIV5'!$L$1:$V$61</definedName>
    <definedName name="FORM512">'[15]3-DIV5'!$L$180:$V$240</definedName>
    <definedName name="FORM521">'[15]3-DIV5'!$L$359:$V$419</definedName>
    <definedName name="FORM522">'[15]3-DIV5'!$L$3075:$V$3135</definedName>
    <definedName name="FORM541">'[15]3-DIV5'!$L$3254:$V$3314</definedName>
    <definedName name="FORM542">'[15]3-DIV5'!$L$3374:$V$3434</definedName>
    <definedName name="FORM611">#REF!</definedName>
    <definedName name="FORM612">#REF!</definedName>
    <definedName name="FORM621">#REF!</definedName>
    <definedName name="FORM622">#REF!</definedName>
    <definedName name="FORM623">#REF!</definedName>
    <definedName name="FORM624">#REF!</definedName>
    <definedName name="FORM631">#REF!</definedName>
    <definedName name="FORM632">#REF!</definedName>
    <definedName name="FORM633">#REF!</definedName>
    <definedName name="FORM634">#REF!</definedName>
    <definedName name="FORM635">#REF!</definedName>
    <definedName name="FORM635A">#REF!</definedName>
    <definedName name="FORM636">#REF!</definedName>
    <definedName name="FORM641L">#REF!</definedName>
    <definedName name="FORM642">#REF!</definedName>
    <definedName name="FORM65">#REF!</definedName>
    <definedName name="FORM651">#REF!</definedName>
    <definedName name="FORM661">#REF!</definedName>
    <definedName name="FORM662">#REF!</definedName>
    <definedName name="FORM66PERATA">#REF!</definedName>
    <definedName name="FORM66PERMUKAAN">#REF!</definedName>
    <definedName name="FORM7101">#REF!</definedName>
    <definedName name="FORM7102">#REF!</definedName>
    <definedName name="FORM7103">#REF!</definedName>
    <definedName name="FORM711">#REF!</definedName>
    <definedName name="FORM712">#REF!</definedName>
    <definedName name="FORM713">#REF!</definedName>
    <definedName name="FORM714">#REF!</definedName>
    <definedName name="FORM715">#REF!</definedName>
    <definedName name="FORM716">#REF!</definedName>
    <definedName name="FORM717">#REF!</definedName>
    <definedName name="FORM718">#REF!</definedName>
    <definedName name="FORM721">#REF!</definedName>
    <definedName name="FORM731">#REF!</definedName>
    <definedName name="FORM732">#REF!</definedName>
    <definedName name="FORM733">#REF!</definedName>
    <definedName name="FORM734">#REF!</definedName>
    <definedName name="FORM735">#REF!</definedName>
    <definedName name="FORM73PL">#REF!</definedName>
    <definedName name="FORM73UL">#REF!</definedName>
    <definedName name="FORM744">#REF!</definedName>
    <definedName name="FORM745">#REF!</definedName>
    <definedName name="FORM751">#REF!</definedName>
    <definedName name="FORM752">#REF!</definedName>
    <definedName name="FORM7610">#REF!</definedName>
    <definedName name="FORM7611">#REF!</definedName>
    <definedName name="FORM7612">#REF!</definedName>
    <definedName name="FORM7612a">#REF!</definedName>
    <definedName name="FORM7612b">#REF!</definedName>
    <definedName name="FORM7612c">#REF!</definedName>
    <definedName name="FORM7613">#REF!</definedName>
    <definedName name="FORM7613a">#REF!</definedName>
    <definedName name="FORM7613b">#REF!</definedName>
    <definedName name="FORM7613c">#REF!</definedName>
    <definedName name="FORM7614">#REF!</definedName>
    <definedName name="FORM7614a">#REF!</definedName>
    <definedName name="FORM7614b">#REF!</definedName>
    <definedName name="FORM7614c">#REF!</definedName>
    <definedName name="FORM7614d">#REF!</definedName>
    <definedName name="FORM7614e">#REF!</definedName>
    <definedName name="FORM7615">#REF!</definedName>
    <definedName name="FORM7616">#REF!</definedName>
    <definedName name="FORM7617">#REF!</definedName>
    <definedName name="FORM7618">#REF!</definedName>
    <definedName name="FORM7619">#REF!</definedName>
    <definedName name="FORM7620">#REF!</definedName>
    <definedName name="FORM7621">#REF!</definedName>
    <definedName name="FORM7625">#REF!</definedName>
    <definedName name="FORM7626">#REF!</definedName>
    <definedName name="FORM767">#REF!</definedName>
    <definedName name="FORM768">#REF!</definedName>
    <definedName name="FORM769">#REF!</definedName>
    <definedName name="FORM76X">#REF!</definedName>
    <definedName name="FORM771">#REF!</definedName>
    <definedName name="FORM771a">#REF!</definedName>
    <definedName name="FORM771b">#REF!</definedName>
    <definedName name="FORM771c">#REF!</definedName>
    <definedName name="FORM771d">#REF!</definedName>
    <definedName name="FORM772a">#REF!</definedName>
    <definedName name="FORM772b">#REF!</definedName>
    <definedName name="FORM772c">#REF!</definedName>
    <definedName name="FORM772d">#REF!</definedName>
    <definedName name="FORM775">#REF!</definedName>
    <definedName name="FORM79">#REF!</definedName>
    <definedName name="FORM79L">#REF!</definedName>
    <definedName name="FORM79manual">#REF!</definedName>
    <definedName name="FORM79mekanis">#REF!</definedName>
    <definedName name="FORM811">#REF!</definedName>
    <definedName name="FORM812">#REF!</definedName>
    <definedName name="FORM813">#REF!</definedName>
    <definedName name="FORM814">#REF!</definedName>
    <definedName name="FORM815">#REF!</definedName>
    <definedName name="FORM817">#REF!</definedName>
    <definedName name="FORM818">#REF!</definedName>
    <definedName name="FORM819">#REF!</definedName>
    <definedName name="FORM82">#REF!</definedName>
    <definedName name="FORM83">#REF!</definedName>
    <definedName name="FORM841">#REF!</definedName>
    <definedName name="FORM8410">#REF!</definedName>
    <definedName name="FORM842">#REF!</definedName>
    <definedName name="FORM844">#REF!</definedName>
    <definedName name="FORM845">#REF!</definedName>
    <definedName name="FORM846">#REF!</definedName>
    <definedName name="FORM847">#REF!</definedName>
    <definedName name="FORM910">#REF!</definedName>
    <definedName name="FORM911">#REF!</definedName>
    <definedName name="FORM912">#REF!</definedName>
    <definedName name="FORM913">#REF!</definedName>
    <definedName name="FORM914">#REF!</definedName>
    <definedName name="FORM915">#REF!</definedName>
    <definedName name="FORM916">#REF!</definedName>
    <definedName name="FORM917">#REF!</definedName>
    <definedName name="FORM918">#REF!</definedName>
    <definedName name="FORM919">#REF!</definedName>
    <definedName name="FORM94">#REF!</definedName>
    <definedName name="FORM95">#REF!</definedName>
    <definedName name="FORM96">#REF!</definedName>
    <definedName name="FORM97">#REF!</definedName>
    <definedName name="FORM98">#REF!</definedName>
    <definedName name="FORM99">#REF!</definedName>
    <definedName name="FORMGEOTEKSTIL">#REF!</definedName>
    <definedName name="FORMLatasirK">#REF!</definedName>
    <definedName name="FORMLatasirKL">#REF!</definedName>
    <definedName name="FRRDS">#REF!</definedName>
    <definedName name="FULVIMIXER">#REF!</definedName>
    <definedName name="GENSET">#REF!</definedName>
    <definedName name="GRADER">#REF!</definedName>
    <definedName name="GRAVEL">#REF!</definedName>
    <definedName name="HARGA">#REF!</definedName>
    <definedName name="harga_bahan_additive">#REF!</definedName>
    <definedName name="harga_bahan_aggregat_halus">#REF!</definedName>
    <definedName name="harga_bahan_aggregat_kasar">#REF!</definedName>
    <definedName name="harga_Bahan_Aggregat_KlasC1">#REF!</definedName>
    <definedName name="harga_bahan_asphalt_AC">#REF!</definedName>
    <definedName name="harga_bahan_asphalt_emulsi">#REF!</definedName>
    <definedName name="harga_bahan_batu_kali">#REF!</definedName>
    <definedName name="harga_bahan_batu_pecah_10\15">#REF!</definedName>
    <definedName name="harga_bahan_besi_beton">#REF!</definedName>
    <definedName name="harga_bahan_besi_paku">#REF!</definedName>
    <definedName name="harga_bahan_filler">#REF!</definedName>
    <definedName name="harga_bahan_kawat_beton">#REF!</definedName>
    <definedName name="harga_bahan_kawat_bronjong">#REF!</definedName>
    <definedName name="harga_bahan_kayu_perancah">#REF!</definedName>
    <definedName name="harga_bahan_kerikel_beton">#REF!</definedName>
    <definedName name="harga_bahan_kerosene">#REF!</definedName>
    <definedName name="harga_bahan_material_pilihan">#REF!</definedName>
    <definedName name="harga_bahan_pasir">#REF!</definedName>
    <definedName name="harga_bahan_semen\50kg">#REF!</definedName>
    <definedName name="harga_bahan_sirtu">#REF!</definedName>
    <definedName name="harga_bahan_tanah_timbun">#REF!</definedName>
    <definedName name="Harga_Satuan_AC_WC">#REF!</definedName>
    <definedName name="Harga_Satuan_Agregat_BMinor">#REF!</definedName>
    <definedName name="harga_satuan_ATB">#REF!</definedName>
    <definedName name="harga_satuan_ATB_minor">#REF!</definedName>
    <definedName name="Harga_Satuan_ATBL_Leveling">#REF!</definedName>
    <definedName name="harga_satuan_baja_tulangan">#REF!</definedName>
    <definedName name="harga_satuan_beton_k175">#REF!</definedName>
    <definedName name="harga_satuan_beton_K225">#REF!</definedName>
    <definedName name="harga_satuan_beton_K350">'[16]Analisa-Harga'!#REF!</definedName>
    <definedName name="harga_satuan_buras_rutin">#REF!</definedName>
    <definedName name="harga_satuan_campuran_aspal_panas_rutin">#REF!</definedName>
    <definedName name="Harga_Satuan_Galian_Bahu_Jalan">#REF!</definedName>
    <definedName name="harga_satuan_galian_batu">#REF!</definedName>
    <definedName name="harga_satuan_galian_biasa">#REF!</definedName>
    <definedName name="harga_satuan_galian_padas">#REF!</definedName>
    <definedName name="harga_satuan_galian_saluran">#REF!</definedName>
    <definedName name="harga_satuan_gorong_45_75_tnp_tlg">#REF!</definedName>
    <definedName name="harga_satuan_gorong2_bertulang_Ø40cm">#REF!</definedName>
    <definedName name="harga_satuan_gorong2_bertulang_Ø60cm">#REF!</definedName>
    <definedName name="harga_satuan_lapis_perekat">#REF!</definedName>
    <definedName name="harga_satuan_lapis_pondasi_sirtu">#REF!</definedName>
    <definedName name="harga_satuan_lapis_resap_pengikat">#REF!</definedName>
    <definedName name="harga_satuan_lapis_resap_pengikat_4.2.7">'[16]Analisa-Harga'!#REF!</definedName>
    <definedName name="harga_satuan_laston\AC">#REF!</definedName>
    <definedName name="harga_satuan_lataston\HRS">#REF!</definedName>
    <definedName name="harga_satuan_LPA_kelasA_4.2.1">'[16]Analisa-Harga'!#REF!</definedName>
    <definedName name="harga_satuan_LPA_klasA_minor">#REF!</definedName>
    <definedName name="harga_satuan_LPA_klasB">#REF!</definedName>
    <definedName name="harga_satuan_LPA_klasB_minor">#REF!</definedName>
    <definedName name="Harga_satuan_LPA_KlasC1">#REF!</definedName>
    <definedName name="harga_satuan_marka_jalan">#REF!</definedName>
    <definedName name="harga_satuan_minor_DMJ">#REF!</definedName>
    <definedName name="harga_satuan_mobilisasi_1.2">#REF!</definedName>
    <definedName name="harga_satuan_normalisasi">#REF!</definedName>
    <definedName name="harga_satuan_pasangan_batu_adukan">#REF!</definedName>
    <definedName name="harga_satuan_pasangan_batu_mortar">#REF!</definedName>
    <definedName name="harga_satuan_patok_kilometer">#REF!</definedName>
    <definedName name="harga_satuan_patok_pengarah">#REF!</definedName>
    <definedName name="harga_satuan_pembesian">#REF!</definedName>
    <definedName name="harga_satuan_pemel_rutin_bahu_jalan_10.1\2\">#REF!</definedName>
    <definedName name="harga_satuan_pemel_rutin_jembatan_10.1\5\">#REF!</definedName>
    <definedName name="harga_satuan_pemel_rutin_perkerasan_10.1\1\">#REF!</definedName>
    <definedName name="harga_satuan_pemel_rutin_perlengkapan_jalan_10.1\4\">#REF!</definedName>
    <definedName name="harga_satuan_pemel_rutin_selokan\saluran_10.1\3\">#REF!</definedName>
    <definedName name="harga_satuan_penetrasi_macadam_minor">'[16]Analisa-Harga'!#REF!</definedName>
    <definedName name="harga_satuan_penetrasi_macadam_rutin">#REF!</definedName>
    <definedName name="harga_satuan_penyiapan_badan_jalan">#REF!</definedName>
    <definedName name="harga_satuan_rambu_jalan">#REF!</definedName>
    <definedName name="harga_satuan_stabilisasi_tanaman">#REF!</definedName>
    <definedName name="harga_satuan_struktur_2_4">#REF!</definedName>
    <definedName name="harga_satuan_urugan_biasa">#REF!</definedName>
    <definedName name="harga_satuan_urugan_pilihan">#REF!</definedName>
    <definedName name="harga_sewa_air_compressor">#REF!</definedName>
    <definedName name="harga_sewa_amp">#REF!</definedName>
    <definedName name="harga_sewa_asphalt_finisher">#REF!</definedName>
    <definedName name="harga_sewa_asphalt_sprayer">#REF!</definedName>
    <definedName name="harga_sewa_buldozer">#REF!</definedName>
    <definedName name="harga_sewa_concrete_mixer">#REF!</definedName>
    <definedName name="harga_sewa_concrete_vibrator">#REF!</definedName>
    <definedName name="harga_sewa_crane">#REF!</definedName>
    <definedName name="harga_sewa_dp_6ton">#REF!</definedName>
    <definedName name="harga_sewa_dt_8ton">#REF!</definedName>
    <definedName name="harga_sewa_excavator">#REF!</definedName>
    <definedName name="harga_sewa_flat_bed_truck">#REF!</definedName>
    <definedName name="harga_sewa_generator_set">#REF!</definedName>
    <definedName name="harga_sewa_jack_hammer">#REF!</definedName>
    <definedName name="harga_sewa_motor_greder">#REF!</definedName>
    <definedName name="harga_sewa_pedestrian_roller">#REF!</definedName>
    <definedName name="harga_sewa_pick_up">#REF!</definedName>
    <definedName name="harga_sewa_stone_crusher">#REF!</definedName>
    <definedName name="harga_sewa_tandem_roller">#REF!</definedName>
    <definedName name="harga_sewa_three_whell_roller">#REF!</definedName>
    <definedName name="harga_sewa_tire_roller">#REF!</definedName>
    <definedName name="harga_sewa_track_loader">#REF!</definedName>
    <definedName name="harga_sewa_vibrator_compactor">#REF!</definedName>
    <definedName name="harga_sewa_vibrator_roller">#REF!</definedName>
    <definedName name="harga_sewa_water_pump">#REF!</definedName>
    <definedName name="harga_sewa_water_tank_truck">#REF!</definedName>
    <definedName name="harga_sewa_whell_loader">#REF!</definedName>
    <definedName name="jabatan_pimpinan">#REF!</definedName>
    <definedName name="JACKHAMMER">#REF!</definedName>
    <definedName name="KASARHALUS">#REF!</definedName>
    <definedName name="KUANTITAS">'[2]Kuantitas &amp; Harga'!$A$1:$J$39</definedName>
    <definedName name="LAINLAIN">'[2]Kuantitas &amp; Harga'!#REF!</definedName>
    <definedName name="Lap">'[2]Kuantitas &amp; Harga'!#REF!</definedName>
    <definedName name="Lapis_Pasir_Batu_C2">#REF!</definedName>
    <definedName name="Laston_AC">#REF!</definedName>
    <definedName name="lokasi">#REF!</definedName>
    <definedName name="LPA_klas_A">#REF!</definedName>
    <definedName name="MATERIAL">#REF!</definedName>
    <definedName name="MINOR">'[2]Kuantitas &amp; Harga'!#REF!</definedName>
    <definedName name="MMM17A">'[6]4-Basic Price'!$F$69</definedName>
    <definedName name="MMM35A">#REF!</definedName>
    <definedName name="MOBILISASI">'[2]Kuantitas &amp; Harga'!$B$14:$I$22</definedName>
    <definedName name="nama_paket">#REF!</definedName>
    <definedName name="nama_pekerjaan">#REF!</definedName>
    <definedName name="nama_proyek">#REF!</definedName>
    <definedName name="Nomor_paket">#REF!</definedName>
    <definedName name="OPERATOR">#REF!</definedName>
    <definedName name="paket_nomer">#REF!</definedName>
    <definedName name="PASIR">#REF!</definedName>
    <definedName name="PASIRURUG">#REF!</definedName>
    <definedName name="PEDESTRIANROLLER">#REF!</definedName>
    <definedName name="Pembongkaran">[17]NP!$L$841:$V$901</definedName>
    <definedName name="PERALATAN">#REF!</definedName>
    <definedName name="PERSONIL">#REF!</definedName>
    <definedName name="perusahaan">#REF!</definedName>
    <definedName name="pimpinan">#REF!</definedName>
    <definedName name="_xlnm.Print_Area">#REF!</definedName>
    <definedName name="propinsi">#REF!</definedName>
    <definedName name="PTJW">#REF!</definedName>
    <definedName name="PUSAT">#REF!</definedName>
    <definedName name="REKAP">#REF!</definedName>
    <definedName name="RINCIANSEWA">#REF!</definedName>
    <definedName name="RUTIN">'[7]Kuantitas &amp; Harga'!#REF!</definedName>
    <definedName name="SIRTU">#REF!</definedName>
    <definedName name="SPRAYER">#REF!</definedName>
    <definedName name="statika">#REF!</definedName>
    <definedName name="STONECRUSHER">#REF!</definedName>
    <definedName name="STRUKTUR">'[2]Kuantitas &amp; Harga'!$B$31:$I$39</definedName>
    <definedName name="Sub_tota_Bab3">[18]LKP!#REF!</definedName>
    <definedName name="Sub_Total_Bab1">[18]LKP!#REF!</definedName>
    <definedName name="Sub_Total_bab10">[18]LKP!$O$58</definedName>
    <definedName name="Sub_Total_Bab2">[18]LKP!#REF!</definedName>
    <definedName name="Sub_total_Bab4">[18]LKP!#REF!</definedName>
    <definedName name="Sub_total_bab5">[18]LKP!#REF!</definedName>
    <definedName name="Sub_total_bab6">[18]LKP!#REF!</definedName>
    <definedName name="Sub_total_Bab7">[18]LKP!#REF!</definedName>
    <definedName name="Sub_total_bab8">[18]LKP!#REF!</definedName>
    <definedName name="Sub_Total_Bab9">[18]LKP!#REF!</definedName>
    <definedName name="TAMPER">#REF!</definedName>
    <definedName name="TANAH">'[2]Kuantitas &amp; Harga'!#REF!</definedName>
    <definedName name="TANDEMROLLER">#REF!</definedName>
    <definedName name="tanggal">#REF!</definedName>
    <definedName name="THREEWHEELROLLER">#REF!</definedName>
    <definedName name="TIREROLLER">#REF!</definedName>
    <definedName name="TRACKLOADER">#REF!</definedName>
    <definedName name="u_tkg.kayu">'[10]Harga Dasar'!$G$16</definedName>
    <definedName name="UMUM">#REF!</definedName>
    <definedName name="UPAH">#REF!</definedName>
    <definedName name="upah_kepala_tukang">'[10]HARDAS PERKIM 2'!$F$13</definedName>
    <definedName name="upah_mandor">'[10]HARDAS PERKIM 2'!$F$12</definedName>
    <definedName name="upah_mekanik">#REF!</definedName>
    <definedName name="upah_operator">#REF!</definedName>
    <definedName name="upah_pekerja">'[10]HARDAS PERKIM 2'!$F$22</definedName>
    <definedName name="upah_pembantu_mekanik">#REF!</definedName>
    <definedName name="upah_pembantu_operator">#REF!</definedName>
    <definedName name="upah_sopir">#REF!</definedName>
    <definedName name="upah_tukang">#REF!</definedName>
    <definedName name="URAIAN">#REF!</definedName>
    <definedName name="URAIAN101">#REF!</definedName>
    <definedName name="URAIAN1021">#REF!</definedName>
    <definedName name="URAIAN1022">#REF!</definedName>
    <definedName name="URAIAN1031">#REF!</definedName>
    <definedName name="URAIAN1032">#REF!</definedName>
    <definedName name="URAIAN1041">#REF!</definedName>
    <definedName name="URAIAN1042">#REF!</definedName>
    <definedName name="URAIAN21">#REF!</definedName>
    <definedName name="URAIAN22E">#REF!</definedName>
    <definedName name="URAIAN22L">#REF!</definedName>
    <definedName name="URAIAN231">#REF!</definedName>
    <definedName name="URAIAN232">#REF!</definedName>
    <definedName name="URAIAN233">#REF!</definedName>
    <definedName name="Uraian234">#REF!</definedName>
    <definedName name="URAIAN234L">#REF!</definedName>
    <definedName name="Uraian235">#REF!</definedName>
    <definedName name="Uraian236">#REF!</definedName>
    <definedName name="URAIAN241">#REF!</definedName>
    <definedName name="URAIAN242">#REF!</definedName>
    <definedName name="URAIAN243">#REF!</definedName>
    <definedName name="Uraian311">'[13]3-DIV3'!$A$1:$J$120</definedName>
    <definedName name="Uraian312">'[13]3-DIV3'!$A$121:$J$240</definedName>
    <definedName name="Uraian313">'[13]3-DIV3'!$A$255:$J$374</definedName>
    <definedName name="Uraian314">'[13]3-DIV3'!$A$375:$J$494</definedName>
    <definedName name="Uraian315">'[13]3-DIV3'!$A$1766:$J$1885</definedName>
    <definedName name="URAIAN316">#REF!</definedName>
    <definedName name="Uraian319">'[13]3-DIV3'!$A$1886:$J$1946</definedName>
    <definedName name="URAIAN321">#REF!</definedName>
    <definedName name="Uraian322">'[13]3-DIV3'!$A$1947:$J$2127</definedName>
    <definedName name="Uraian323">'[13]3-DIV3'!$A$2128:$J$2306</definedName>
    <definedName name="URAIAN323L">#REF!</definedName>
    <definedName name="Uraian324">'[13]3-DIV3'!$A$2307:$J$2428</definedName>
    <definedName name="URAIAN33">#REF!</definedName>
    <definedName name="Uraian331">'[13]3-DIV3'!$A$2429:$J$2548</definedName>
    <definedName name="Uraian346">'[13]3-DIV3'!$A$2549:$J$2609</definedName>
    <definedName name="URAIAN421">'[14]3-DIV4'!$A$1:$J$179</definedName>
    <definedName name="URAIAN422">'[14]3-DIV4'!$A$180:$J$358</definedName>
    <definedName name="URAIAN423">'[14]3-DIV4'!$A$479:$J$717</definedName>
    <definedName name="URAIAN424">'[14]3-DIV4'!$A$359:$J$478</definedName>
    <definedName name="URAIAN425">'[14]3-DIV4'!$A$718:$J$896</definedName>
    <definedName name="URAIAN426">'[14]3-DIV4'!$A$897:$J$1016</definedName>
    <definedName name="URAIAN427">'[14]3-DIV4'!$A$1017:$J$1136</definedName>
    <definedName name="URAIAN511">'[15]3-DIV5'!$A$1:$J$179</definedName>
    <definedName name="URAIAN512">'[15]3-DIV5'!$A$180:$J$358</definedName>
    <definedName name="URAIAN521">'[15]3-DIV5'!$A$359:$J$537</definedName>
    <definedName name="URAIAN522">'[15]3-DIV5'!$A$3075:$J$3253</definedName>
    <definedName name="URAIAN541">'[15]3-DIV5'!$A$3254:$J$3373</definedName>
    <definedName name="URAIAN542">'[15]3-DIV5'!$A$3374:$J$3612</definedName>
    <definedName name="URAIAN611">#REF!</definedName>
    <definedName name="URAIAN612">#REF!</definedName>
    <definedName name="URAIAN621">#REF!</definedName>
    <definedName name="URAIAN622">#REF!</definedName>
    <definedName name="URAIAN623">#REF!</definedName>
    <definedName name="URAIAN624">#REF!</definedName>
    <definedName name="URAIAN631">#REF!</definedName>
    <definedName name="URAIAN632">#REF!</definedName>
    <definedName name="URAIAN633">#REF!</definedName>
    <definedName name="URAIAN634">#REF!</definedName>
    <definedName name="URAIAN635">#REF!</definedName>
    <definedName name="URAIAN635A">#REF!</definedName>
    <definedName name="URAIAN636">#REF!</definedName>
    <definedName name="URAIAN641L">#REF!</definedName>
    <definedName name="URAIAN642">#REF!</definedName>
    <definedName name="URAIAN65">#REF!</definedName>
    <definedName name="URAIAN651">#REF!</definedName>
    <definedName name="URAIAN661">#REF!</definedName>
    <definedName name="URAIAN662">#REF!</definedName>
    <definedName name="URAIAN66PERATA">#REF!</definedName>
    <definedName name="URAIAN66PERMUKAAN">#REF!</definedName>
    <definedName name="URAIAN7101">#REF!</definedName>
    <definedName name="URAIAN7102">#REF!</definedName>
    <definedName name="URAIAN7103">#REF!</definedName>
    <definedName name="URAIAN711">#REF!</definedName>
    <definedName name="URAIAN712">#REF!</definedName>
    <definedName name="URAIAN713">#REF!</definedName>
    <definedName name="URAIAN714">#REF!</definedName>
    <definedName name="URAIAN715">#REF!</definedName>
    <definedName name="URAIAN716">#REF!</definedName>
    <definedName name="URAIAN717">#REF!</definedName>
    <definedName name="URAIAN718">#REF!</definedName>
    <definedName name="URAIAN721">#REF!</definedName>
    <definedName name="URAIAN731">#REF!</definedName>
    <definedName name="URAIAN732">#REF!</definedName>
    <definedName name="URAIAN733">#REF!</definedName>
    <definedName name="URAIAN734">#REF!</definedName>
    <definedName name="URAIAN735">#REF!</definedName>
    <definedName name="URAIAN73PL">#REF!</definedName>
    <definedName name="URAIAN73UL">#REF!</definedName>
    <definedName name="URAIAN744">#REF!</definedName>
    <definedName name="URAIAN745">#REF!</definedName>
    <definedName name="URAIAN751">#REF!</definedName>
    <definedName name="URAIAN752">#REF!</definedName>
    <definedName name="URAIAN7610">#REF!</definedName>
    <definedName name="URAIAN7611">#REF!</definedName>
    <definedName name="URAIAN7612">#REF!</definedName>
    <definedName name="URAIAN7612a">#REF!</definedName>
    <definedName name="URAIAN7612b">#REF!</definedName>
    <definedName name="URAIAN7612c">#REF!</definedName>
    <definedName name="URAIAN7613">#REF!</definedName>
    <definedName name="URAIAN7613a">#REF!</definedName>
    <definedName name="URAIAN7613b">#REF!</definedName>
    <definedName name="URAIAN7613c">#REF!</definedName>
    <definedName name="URAIAN7614">#REF!</definedName>
    <definedName name="URAIAN7614a">#REF!</definedName>
    <definedName name="URAIAN7614b">#REF!</definedName>
    <definedName name="URAIAN7614d">#REF!</definedName>
    <definedName name="URAIAN7614e">#REF!</definedName>
    <definedName name="URAIAN7615">#REF!</definedName>
    <definedName name="URAIAN7616">#REF!</definedName>
    <definedName name="URAIAN7617">#REF!</definedName>
    <definedName name="URAIAN7618">#REF!</definedName>
    <definedName name="URAIAN7619">#REF!</definedName>
    <definedName name="URAIAN7620">#REF!</definedName>
    <definedName name="URAIAN7621">#REF!</definedName>
    <definedName name="URAIAN7625">#REF!</definedName>
    <definedName name="URAIAN7626">#REF!</definedName>
    <definedName name="URAIAN767">#REF!</definedName>
    <definedName name="URAIAN768">#REF!</definedName>
    <definedName name="URAIAN769">#REF!</definedName>
    <definedName name="URAIAN76x">#REF!</definedName>
    <definedName name="URAIAN771">#REF!</definedName>
    <definedName name="URAIAN771a">#REF!</definedName>
    <definedName name="URAIAN771b">#REF!</definedName>
    <definedName name="URAIAN771c">#REF!</definedName>
    <definedName name="URAIAN771d">#REF!</definedName>
    <definedName name="URAIAN772a">#REF!</definedName>
    <definedName name="URAIAN772b">#REF!</definedName>
    <definedName name="URAIAN772c">#REF!</definedName>
    <definedName name="URAIAN772d">#REF!</definedName>
    <definedName name="URAIAN775">#REF!</definedName>
    <definedName name="URAIAN79">#REF!</definedName>
    <definedName name="URAIAN79L">#REF!</definedName>
    <definedName name="URAIAN79manual">#REF!</definedName>
    <definedName name="URAIAN79mekanis">#REF!</definedName>
    <definedName name="URAIAN811">#REF!</definedName>
    <definedName name="URAIAN812">#REF!</definedName>
    <definedName name="URAIAN813">#REF!</definedName>
    <definedName name="URAIAN814">#REF!</definedName>
    <definedName name="URAIAN815">#REF!</definedName>
    <definedName name="URAIAN817">#REF!</definedName>
    <definedName name="URAIAN818">#REF!</definedName>
    <definedName name="URAIAN819">#REF!</definedName>
    <definedName name="URAIAN82">#REF!</definedName>
    <definedName name="URAIAN83">#REF!</definedName>
    <definedName name="Uraian841">#REF!</definedName>
    <definedName name="Uraian8410">#REF!</definedName>
    <definedName name="Uraian842">#REF!</definedName>
    <definedName name="Uraian844">#REF!</definedName>
    <definedName name="Uraian845">#REF!</definedName>
    <definedName name="Uraian846">#REF!</definedName>
    <definedName name="Uraian847">#REF!</definedName>
    <definedName name="URAIAN910">#REF!</definedName>
    <definedName name="URAIAN911">#REF!</definedName>
    <definedName name="URAIAN912">#REF!</definedName>
    <definedName name="URAIAN913">#REF!</definedName>
    <definedName name="URAIAN914">#REF!</definedName>
    <definedName name="URAIAN915">#REF!</definedName>
    <definedName name="URAIAN916">#REF!</definedName>
    <definedName name="URAIAN917">#REF!</definedName>
    <definedName name="URAIAN918">#REF!</definedName>
    <definedName name="URAIAN919">#REF!</definedName>
    <definedName name="URAIAN94">#REF!</definedName>
    <definedName name="URAIAN95">#REF!</definedName>
    <definedName name="URAIAN96">#REF!</definedName>
    <definedName name="URAIAN97">#REF!</definedName>
    <definedName name="URAIAN98">#REF!</definedName>
    <definedName name="URAIAN99">#REF!</definedName>
    <definedName name="URAIANGEOTEKSTIL">#REF!</definedName>
    <definedName name="URAIANLatasirK">#REF!</definedName>
    <definedName name="URAIANLatasirKL">#REF!</definedName>
    <definedName name="UTAIAN7614c">#REF!</definedName>
    <definedName name="VIBROROLLER">#REF!</definedName>
    <definedName name="WATERPUMP">#REF!</definedName>
    <definedName name="WATERTANKER">#REF!</definedName>
    <definedName name="WHEELLOADER">#REF!</definedName>
    <definedName name="ww">#REF!</definedName>
  </definedNames>
  <calcPr calcId="125725" fullPrecision="0"/>
</workbook>
</file>

<file path=xl/calcChain.xml><?xml version="1.0" encoding="utf-8"?>
<calcChain xmlns="http://schemas.openxmlformats.org/spreadsheetml/2006/main">
  <c r="H119" i="4"/>
  <c r="L168"/>
  <c r="L148"/>
  <c r="L152" s="1"/>
  <c r="L149"/>
  <c r="E186"/>
  <c r="E185"/>
  <c r="C185"/>
  <c r="E184"/>
  <c r="C184"/>
  <c r="E183"/>
  <c r="E182"/>
  <c r="E181"/>
  <c r="C181"/>
  <c r="E180"/>
  <c r="E179"/>
  <c r="C179"/>
  <c r="G177"/>
  <c r="L169"/>
  <c r="I168"/>
  <c r="I167"/>
  <c r="L167"/>
  <c r="L174" s="1"/>
  <c r="L162"/>
  <c r="I149"/>
  <c r="I148"/>
  <c r="L137"/>
  <c r="L138" s="1"/>
  <c r="L136"/>
  <c r="F135"/>
  <c r="F134"/>
  <c r="F133"/>
  <c r="F132"/>
  <c r="L176" l="1"/>
  <c r="L177" s="1"/>
  <c r="J119"/>
  <c r="J120" s="1"/>
  <c r="L178" l="1"/>
  <c r="J121"/>
  <c r="E3" l="1"/>
  <c r="B43" i="5" l="1"/>
  <c r="H79" i="4" l="1"/>
  <c r="L77" l="1"/>
  <c r="C77" s="1"/>
  <c r="L76"/>
  <c r="C76" s="1"/>
  <c r="K75"/>
  <c r="C75" s="1"/>
  <c r="E77"/>
  <c r="E70"/>
  <c r="J79"/>
  <c r="J50" l="1"/>
  <c r="B46" i="5" l="1"/>
  <c r="B45"/>
  <c r="B44"/>
  <c r="B42"/>
  <c r="B41"/>
  <c r="B40"/>
  <c r="B39"/>
  <c r="B38"/>
  <c r="D35" l="1"/>
  <c r="J35" s="1"/>
  <c r="D32"/>
  <c r="J32" s="1"/>
  <c r="C20" i="4" l="1"/>
  <c r="D27" i="5" l="1"/>
  <c r="D28"/>
  <c r="D31"/>
  <c r="J31" s="1"/>
  <c r="H110" i="4" l="1"/>
  <c r="J27" i="5"/>
  <c r="J30"/>
  <c r="D29"/>
  <c r="J29" s="1"/>
  <c r="J28"/>
  <c r="J25"/>
  <c r="J24"/>
  <c r="H108" i="4" l="1"/>
  <c r="H59"/>
  <c r="H107"/>
  <c r="H109"/>
  <c r="H70" l="1"/>
  <c r="H89"/>
  <c r="J89" s="1"/>
  <c r="H77" l="1"/>
  <c r="J77" l="1"/>
  <c r="J110"/>
  <c r="J109"/>
  <c r="J108"/>
  <c r="J107"/>
  <c r="E76" l="1"/>
  <c r="E75"/>
  <c r="E71"/>
  <c r="E72" l="1"/>
  <c r="E69"/>
  <c r="E5" l="1"/>
  <c r="E6"/>
  <c r="E4"/>
  <c r="H43" l="1"/>
  <c r="H12"/>
  <c r="J12" s="1"/>
  <c r="H11"/>
  <c r="J11" s="1"/>
  <c r="J26" i="5"/>
  <c r="A7"/>
  <c r="A6"/>
  <c r="A5"/>
  <c r="A4"/>
  <c r="H46" i="4" l="1"/>
  <c r="H76"/>
  <c r="H47"/>
  <c r="H48"/>
  <c r="J76" l="1"/>
  <c r="H75"/>
  <c r="J75" l="1"/>
  <c r="H112"/>
  <c r="H63"/>
  <c r="H93" s="1"/>
  <c r="J93" s="1"/>
  <c r="H62"/>
  <c r="H92" s="1"/>
  <c r="J92" s="1"/>
  <c r="J59"/>
  <c r="H58"/>
  <c r="J48"/>
  <c r="J47"/>
  <c r="J46"/>
  <c r="J43"/>
  <c r="I35"/>
  <c r="I27"/>
  <c r="I20"/>
  <c r="H20"/>
  <c r="H27" s="1"/>
  <c r="H19"/>
  <c r="H26" s="1"/>
  <c r="J13"/>
  <c r="J14" s="1"/>
  <c r="I12"/>
  <c r="H88" l="1"/>
  <c r="J88" s="1"/>
  <c r="J112"/>
  <c r="J114" s="1"/>
  <c r="J115" s="1"/>
  <c r="J116" s="1"/>
  <c r="J63"/>
  <c r="J62"/>
  <c r="J20"/>
  <c r="J58"/>
  <c r="J19"/>
  <c r="H34"/>
  <c r="J26"/>
  <c r="H35"/>
  <c r="J27"/>
  <c r="J15"/>
  <c r="I38" i="5" s="1"/>
  <c r="H71" i="4" l="1"/>
  <c r="J71" s="1"/>
  <c r="I44" i="5"/>
  <c r="J21" i="4"/>
  <c r="J22" s="1"/>
  <c r="J23" s="1"/>
  <c r="J35"/>
  <c r="H44"/>
  <c r="J34"/>
  <c r="H42"/>
  <c r="J28"/>
  <c r="J29" s="1"/>
  <c r="J30" s="1"/>
  <c r="I39" i="5" l="1"/>
  <c r="H60" i="4"/>
  <c r="J44"/>
  <c r="J36"/>
  <c r="J37" s="1"/>
  <c r="J38" s="1"/>
  <c r="J42"/>
  <c r="H57"/>
  <c r="H90" l="1"/>
  <c r="J90" s="1"/>
  <c r="H72"/>
  <c r="H87" s="1"/>
  <c r="J87" s="1"/>
  <c r="J51"/>
  <c r="J52" s="1"/>
  <c r="J53" s="1"/>
  <c r="J60"/>
  <c r="J57"/>
  <c r="J94" l="1"/>
  <c r="J95" s="1"/>
  <c r="J96" s="1"/>
  <c r="H69"/>
  <c r="J69" s="1"/>
  <c r="J70"/>
  <c r="J72"/>
  <c r="I40" i="5"/>
  <c r="J64" i="4"/>
  <c r="J65" s="1"/>
  <c r="J66" s="1"/>
  <c r="J43" i="5" l="1"/>
  <c r="J80" i="4"/>
  <c r="J81" s="1"/>
  <c r="J82" s="1"/>
  <c r="J46" i="5"/>
  <c r="I41"/>
  <c r="I42" l="1"/>
  <c r="J45"/>
</calcChain>
</file>

<file path=xl/sharedStrings.xml><?xml version="1.0" encoding="utf-8"?>
<sst xmlns="http://schemas.openxmlformats.org/spreadsheetml/2006/main" count="394" uniqueCount="157">
  <si>
    <t>ANALISA HARGA SATUAN PEKERJAAN</t>
  </si>
  <si>
    <t xml:space="preserve"> KEGIATAN</t>
  </si>
  <si>
    <t>:</t>
  </si>
  <si>
    <t xml:space="preserve"> PEKERJAAN</t>
  </si>
  <si>
    <t xml:space="preserve"> LOKASI</t>
  </si>
  <si>
    <t xml:space="preserve"> TAHUN ANGGARAN</t>
  </si>
  <si>
    <t>Upah :</t>
  </si>
  <si>
    <t>OH</t>
  </si>
  <si>
    <t>Pekerja</t>
  </si>
  <si>
    <t xml:space="preserve"> @ Rp.</t>
  </si>
  <si>
    <t xml:space="preserve"> = Rp.</t>
  </si>
  <si>
    <t>Mandor</t>
  </si>
  <si>
    <t>J u m l a h</t>
  </si>
  <si>
    <t>Menggali 1 M3 Tanah Lumpur sedalam 1 meter</t>
  </si>
  <si>
    <t>Tukang batu</t>
  </si>
  <si>
    <t>Kepala Tukang</t>
  </si>
  <si>
    <t>Bahan :</t>
  </si>
  <si>
    <t>m3</t>
  </si>
  <si>
    <t>Batu Belah 15 cm/20 cm</t>
  </si>
  <si>
    <t>kg</t>
  </si>
  <si>
    <t>PC</t>
  </si>
  <si>
    <t>Pasir Pasang</t>
  </si>
  <si>
    <t xml:space="preserve"> DAFTAR UPAH, HARGA BAHAN DAN HARGA SATUAN PEKERJAAN</t>
  </si>
  <si>
    <t xml:space="preserve"> I. </t>
  </si>
  <si>
    <t xml:space="preserve"> UPAH</t>
  </si>
  <si>
    <t xml:space="preserve"> No</t>
  </si>
  <si>
    <t xml:space="preserve"> JABATAN</t>
  </si>
  <si>
    <t xml:space="preserve"> Pekerja</t>
  </si>
  <si>
    <t xml:space="preserve"> Rp</t>
  </si>
  <si>
    <t xml:space="preserve"> / Hari</t>
  </si>
  <si>
    <t xml:space="preserve"> Tukang Batu</t>
  </si>
  <si>
    <t xml:space="preserve"> Tukang Kayu</t>
  </si>
  <si>
    <t xml:space="preserve"> Tukang Besi</t>
  </si>
  <si>
    <t xml:space="preserve"> Kepala Tukang</t>
  </si>
  <si>
    <t xml:space="preserve"> Mandor</t>
  </si>
  <si>
    <t xml:space="preserve"> Jaga Malam</t>
  </si>
  <si>
    <t xml:space="preserve"> Tukang Anyam</t>
  </si>
  <si>
    <t xml:space="preserve"> II.</t>
  </si>
  <si>
    <t xml:space="preserve"> BAHAN</t>
  </si>
  <si>
    <t xml:space="preserve"> Query</t>
  </si>
  <si>
    <t xml:space="preserve"> Trans Mobil</t>
  </si>
  <si>
    <t xml:space="preserve"> Trans Tng. Manusia</t>
  </si>
  <si>
    <t xml:space="preserve"> Pajak</t>
  </si>
  <si>
    <t xml:space="preserve"> Harga</t>
  </si>
  <si>
    <t xml:space="preserve"> Jenis Bahan</t>
  </si>
  <si>
    <t>Inzet</t>
  </si>
  <si>
    <t xml:space="preserve"> Jarak</t>
  </si>
  <si>
    <t xml:space="preserve"> Biaya </t>
  </si>
  <si>
    <t xml:space="preserve"> Biaya</t>
  </si>
  <si>
    <t xml:space="preserve"> Galian C</t>
  </si>
  <si>
    <t xml:space="preserve"> Satuan</t>
  </si>
  <si>
    <t xml:space="preserve"> Ket</t>
  </si>
  <si>
    <t>( Rp )</t>
  </si>
  <si>
    <t xml:space="preserve"> Km</t>
  </si>
  <si>
    <t xml:space="preserve"> ( Rp )</t>
  </si>
  <si>
    <t xml:space="preserve"> Semen</t>
  </si>
  <si>
    <t xml:space="preserve"> Zak</t>
  </si>
  <si>
    <t xml:space="preserve"> Pasir</t>
  </si>
  <si>
    <t xml:space="preserve"> M3</t>
  </si>
  <si>
    <t xml:space="preserve"> III.</t>
  </si>
  <si>
    <t xml:space="preserve"> HARGA SATUAN PEKERJAAN</t>
  </si>
  <si>
    <t xml:space="preserve"> No.</t>
  </si>
  <si>
    <t xml:space="preserve"> JENIS HARGA SATUAN PEKERJAAN</t>
  </si>
  <si>
    <t xml:space="preserve"> HARGA SATUAN</t>
  </si>
  <si>
    <t xml:space="preserve"> / M3</t>
  </si>
  <si>
    <t xml:space="preserve"> / M2</t>
  </si>
  <si>
    <t>Zak</t>
  </si>
  <si>
    <t>Paku</t>
  </si>
  <si>
    <t>Kg</t>
  </si>
  <si>
    <t>8.</t>
  </si>
  <si>
    <t>Ls</t>
  </si>
  <si>
    <t>M3</t>
  </si>
  <si>
    <t>M2</t>
  </si>
  <si>
    <t>Menggali 1 M3 Tanah Biasa</t>
  </si>
  <si>
    <t xml:space="preserve">Menggali 1 M3 Tanah Cadas </t>
  </si>
  <si>
    <t>Sat</t>
  </si>
  <si>
    <t>Alat Bantu</t>
  </si>
  <si>
    <r>
      <t xml:space="preserve">Pipa GIP </t>
    </r>
    <r>
      <rPr>
        <sz val="10"/>
        <rFont val="Times New Roman"/>
        <family val="1"/>
      </rPr>
      <t>Ø</t>
    </r>
    <r>
      <rPr>
        <sz val="8.5"/>
        <rFont val="Cambria"/>
        <family val="1"/>
      </rPr>
      <t xml:space="preserve"> 6"</t>
    </r>
  </si>
  <si>
    <t>Btg</t>
  </si>
  <si>
    <t>Kerekel saring</t>
  </si>
  <si>
    <t>BJ Pasir</t>
  </si>
  <si>
    <t>Bj Kerikil</t>
  </si>
  <si>
    <r>
      <t xml:space="preserve">Pipa GIP </t>
    </r>
    <r>
      <rPr>
        <sz val="10"/>
        <rFont val="Times New Roman"/>
        <family val="1"/>
      </rPr>
      <t>Ø</t>
    </r>
    <r>
      <rPr>
        <sz val="8.5"/>
        <rFont val="Cambria"/>
        <family val="1"/>
      </rPr>
      <t xml:space="preserve"> 3"</t>
    </r>
  </si>
  <si>
    <t>Bh</t>
  </si>
  <si>
    <r>
      <t xml:space="preserve">Pipa GIP </t>
    </r>
    <r>
      <rPr>
        <sz val="10"/>
        <rFont val="Times New Roman"/>
        <family val="1"/>
      </rPr>
      <t>Ø</t>
    </r>
    <r>
      <rPr>
        <sz val="8.5"/>
        <rFont val="Cambria"/>
        <family val="1"/>
      </rPr>
      <t xml:space="preserve"> 2"</t>
    </r>
  </si>
  <si>
    <t>Besi Strip t = 10 mm</t>
  </si>
  <si>
    <t>Besi Strip t = 5 mm</t>
  </si>
  <si>
    <t>Papan Bekisting</t>
  </si>
  <si>
    <t>Baut M16</t>
  </si>
  <si>
    <t>Memasang 1 m2 Acian</t>
  </si>
  <si>
    <t xml:space="preserve"> / M</t>
  </si>
  <si>
    <t>Memasang 1 M3 Mortar Camp 1 PC : 4 PP (concrete mixer)</t>
  </si>
  <si>
    <t>Peralatan :</t>
  </si>
  <si>
    <t>HR</t>
  </si>
  <si>
    <t>Molen kapasitas 0,3 m3</t>
  </si>
  <si>
    <t>Membuat 1 M3 Beton Mutu F'C = 14,5 MPa (K -175), SLUMP (12 ± 2) CM, W/C = 0,66 (concrete mixer)</t>
  </si>
  <si>
    <t xml:space="preserve">Batu Kali </t>
  </si>
  <si>
    <t>REHABILITASI/PEMELIHARAAN NORMALISASI SALURAN SUNGAI</t>
  </si>
  <si>
    <t>Menggali 1 M3 Tanah Berbatu &lt;1 m</t>
  </si>
  <si>
    <t>Memasang 1 M2 Plesteran 1 PC : 2 PP, Tebal 15 MM</t>
  </si>
  <si>
    <t>Siaran dengan adukan mortar 1 PC : 2 PP, Tebal 15 MM</t>
  </si>
  <si>
    <t>PEMBUATAN DAAM SUNGAI SITATANG DUSUN TALANGUANG DESA SALAK</t>
  </si>
  <si>
    <t>DESA SALAK, KECAMATAN TALAWI</t>
  </si>
  <si>
    <t>Overhead + Fee ( 10 % )</t>
  </si>
  <si>
    <t>Analisa EI-311a</t>
  </si>
  <si>
    <t>FORMULIR STANDAR UNTUK</t>
  </si>
  <si>
    <t>PEREKAMAN ANALISA MASING-MASING HARGA SATUAN</t>
  </si>
  <si>
    <t xml:space="preserve">                                                                                                            </t>
  </si>
  <si>
    <t>PROYEK</t>
  </si>
  <si>
    <t>No. PAKET KONTRAK</t>
  </si>
  <si>
    <t>NAMA PAKET</t>
  </si>
  <si>
    <t>PROP / KAB / KODYA</t>
  </si>
  <si>
    <t>ITEM PEMBAYARAN NO.</t>
  </si>
  <si>
    <t>PERKIRAAN VOL. PEK.</t>
  </si>
  <si>
    <t>JENIS PEKERJAAN</t>
  </si>
  <si>
    <t>TOTAL HARGA (Rp.)</t>
  </si>
  <si>
    <t>SATUAN PEMBAYARAN</t>
  </si>
  <si>
    <t>% THD. BIAYA PROYEK</t>
  </si>
  <si>
    <t>PERKIRAAN</t>
  </si>
  <si>
    <t>HARGA</t>
  </si>
  <si>
    <t>JUMLAH</t>
  </si>
  <si>
    <t>NO.</t>
  </si>
  <si>
    <t>KOMPONEN</t>
  </si>
  <si>
    <t>SATUAN</t>
  </si>
  <si>
    <t>KUANTITAS</t>
  </si>
  <si>
    <t>(Rp.)</t>
  </si>
  <si>
    <t>A.</t>
  </si>
  <si>
    <t>TENAGA</t>
  </si>
  <si>
    <t>1.</t>
  </si>
  <si>
    <t>(L01)</t>
  </si>
  <si>
    <t>Jam</t>
  </si>
  <si>
    <t>2.</t>
  </si>
  <si>
    <t>(L03)</t>
  </si>
  <si>
    <t xml:space="preserve">JUMLAH HARGA TENAGA   </t>
  </si>
  <si>
    <t>B.</t>
  </si>
  <si>
    <t>BAHAN</t>
  </si>
  <si>
    <t xml:space="preserve">JUMLAH HARGA BAHAN   </t>
  </si>
  <si>
    <t>C.</t>
  </si>
  <si>
    <t>PERALATAN</t>
  </si>
  <si>
    <t>Excavator</t>
  </si>
  <si>
    <t>(E10)</t>
  </si>
  <si>
    <t>Dump Truck</t>
  </si>
  <si>
    <t>(E08)</t>
  </si>
  <si>
    <t>3.</t>
  </si>
  <si>
    <t xml:space="preserve">JUMLAH HARGA PERALATAN   </t>
  </si>
  <si>
    <t>D.</t>
  </si>
  <si>
    <t>JUMLAH HARGA TENAGA, BAHAN DAN PERALATAN  ( A + B + C )</t>
  </si>
  <si>
    <t>E.</t>
  </si>
  <si>
    <t>OVERHEAD &amp; PROFIT</t>
  </si>
  <si>
    <t>%  x  D</t>
  </si>
  <si>
    <t>F.</t>
  </si>
  <si>
    <t>HARGA SATUAN PEKERJAAN  ( D + E )</t>
  </si>
  <si>
    <t>: 3.1.(1a)</t>
  </si>
  <si>
    <t>: M3</t>
  </si>
  <si>
    <t>Urugan Bekas Galian</t>
  </si>
  <si>
    <t>Mengurug kembali 1 m3 galian dihitung dari 1/3 kali dari indeks pekerjan galian biasa (mekanik)</t>
  </si>
  <si>
    <t>: Galian Biasa (Mekanik)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</si>
</sst>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?_);_(@_)"/>
    <numFmt numFmtId="165" formatCode="_(* #,##0.000_);_(* \(#,##0.000\);_(* &quot;-&quot;??_);_(@_)"/>
    <numFmt numFmtId="166" formatCode="0.0000"/>
    <numFmt numFmtId="167" formatCode="_(* #,##0_);_(* \(#,##0\);_(* &quot;-&quot;??_);_(@_)"/>
    <numFmt numFmtId="168" formatCode="_(* #,##0.0000_);_(* \(#,##0.0000\);_(* &quot;-&quot;??_);_(@_)"/>
    <numFmt numFmtId="169" formatCode="#,##0.000"/>
    <numFmt numFmtId="171" formatCode="#,##0.0000_);\(#,##0.0000\)"/>
    <numFmt numFmtId="172" formatCode="_ * #,##0_ ;_ * \-#,##0_ ;_ * &quot;-&quot;_ ;_ @_ "/>
    <numFmt numFmtId="173" formatCode="#,##0.0_);\(#,##0.0\)"/>
  </numFmts>
  <fonts count="27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Cambria"/>
      <family val="1"/>
      <scheme val="major"/>
    </font>
    <font>
      <sz val="10"/>
      <name val="Helv"/>
    </font>
    <font>
      <b/>
      <sz val="10"/>
      <name val="Cambria"/>
      <family val="1"/>
      <scheme val="major"/>
    </font>
    <font>
      <sz val="12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sz val="10"/>
      <name val="Arial"/>
      <family val="2"/>
    </font>
    <font>
      <b/>
      <sz val="14"/>
      <name val="Cambria"/>
      <family val="1"/>
      <scheme val="major"/>
    </font>
    <font>
      <u val="singleAccounting"/>
      <sz val="10"/>
      <name val="Cambria"/>
      <family val="1"/>
      <scheme val="major"/>
    </font>
    <font>
      <b/>
      <u/>
      <sz val="14"/>
      <name val="Cambria"/>
      <family val="1"/>
      <scheme val="major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.5"/>
      <name val="Cambria"/>
      <family val="1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</borders>
  <cellStyleXfs count="6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" fillId="0" borderId="0"/>
    <xf numFmtId="0" fontId="2" fillId="0" borderId="0"/>
    <xf numFmtId="0" fontId="7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2" fillId="0" borderId="0">
      <alignment vertical="center"/>
    </xf>
    <xf numFmtId="0" fontId="15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2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72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4" fillId="0" borderId="0"/>
  </cellStyleXfs>
  <cellXfs count="21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165" fontId="3" fillId="0" borderId="0" xfId="2" applyNumberFormat="1" applyFont="1" applyBorder="1"/>
    <xf numFmtId="43" fontId="3" fillId="0" borderId="0" xfId="1" applyNumberFormat="1" applyFont="1" applyBorder="1"/>
    <xf numFmtId="0" fontId="3" fillId="0" borderId="0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43" fontId="3" fillId="0" borderId="0" xfId="1" applyNumberFormat="1" applyFont="1"/>
    <xf numFmtId="0" fontId="3" fillId="0" borderId="0" xfId="1" applyFont="1" applyAlignment="1">
      <alignment horizontal="left"/>
    </xf>
    <xf numFmtId="49" fontId="3" fillId="0" borderId="29" xfId="2" applyNumberFormat="1" applyFont="1" applyFill="1" applyBorder="1" applyAlignment="1">
      <alignment vertical="center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0" xfId="1" applyFont="1" applyAlignment="1">
      <alignment horizontal="right"/>
    </xf>
    <xf numFmtId="0" fontId="3" fillId="0" borderId="7" xfId="1" applyFont="1" applyBorder="1"/>
    <xf numFmtId="0" fontId="3" fillId="0" borderId="8" xfId="1" applyFont="1" applyBorder="1"/>
    <xf numFmtId="0" fontId="5" fillId="0" borderId="5" xfId="1" applyFont="1" applyBorder="1" applyAlignment="1">
      <alignment horizontal="right"/>
    </xf>
    <xf numFmtId="0" fontId="5" fillId="0" borderId="5" xfId="1" applyFont="1" applyBorder="1" applyAlignment="1"/>
    <xf numFmtId="0" fontId="3" fillId="0" borderId="5" xfId="1" applyFont="1" applyBorder="1" applyAlignment="1"/>
    <xf numFmtId="0" fontId="3" fillId="0" borderId="6" xfId="1" applyFont="1" applyBorder="1" applyAlignment="1"/>
    <xf numFmtId="0" fontId="10" fillId="0" borderId="0" xfId="1" applyFont="1" applyAlignment="1">
      <alignment horizont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/>
    <xf numFmtId="0" fontId="3" fillId="0" borderId="0" xfId="1" applyFont="1" applyBorder="1" applyAlignment="1"/>
    <xf numFmtId="0" fontId="3" fillId="0" borderId="8" xfId="1" applyFont="1" applyBorder="1" applyAlignment="1"/>
    <xf numFmtId="0" fontId="5" fillId="0" borderId="0" xfId="1" applyFont="1" applyFill="1" applyBorder="1" applyAlignment="1">
      <alignment horizontal="right"/>
    </xf>
    <xf numFmtId="0" fontId="3" fillId="0" borderId="9" xfId="1" applyFont="1" applyBorder="1"/>
    <xf numFmtId="0" fontId="3" fillId="0" borderId="10" xfId="1" applyFont="1" applyBorder="1"/>
    <xf numFmtId="0" fontId="5" fillId="0" borderId="10" xfId="1" applyFont="1" applyBorder="1" applyAlignment="1">
      <alignment horizontal="right"/>
    </xf>
    <xf numFmtId="0" fontId="3" fillId="0" borderId="11" xfId="1" applyFont="1" applyBorder="1"/>
    <xf numFmtId="166" fontId="3" fillId="0" borderId="0" xfId="1" applyNumberFormat="1" applyFont="1"/>
    <xf numFmtId="0" fontId="5" fillId="0" borderId="7" xfId="1" applyFont="1" applyBorder="1"/>
    <xf numFmtId="0" fontId="5" fillId="0" borderId="0" xfId="1" applyFont="1" applyBorder="1"/>
    <xf numFmtId="0" fontId="5" fillId="0" borderId="12" xfId="1" applyFont="1" applyBorder="1"/>
    <xf numFmtId="43" fontId="3" fillId="0" borderId="0" xfId="2" applyFont="1"/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3" xfId="1" applyFont="1" applyBorder="1" applyAlignment="1">
      <alignment horizontal="right"/>
    </xf>
    <xf numFmtId="43" fontId="3" fillId="0" borderId="14" xfId="2" applyFont="1" applyBorder="1"/>
    <xf numFmtId="0" fontId="3" fillId="0" borderId="16" xfId="1" applyFont="1" applyBorder="1"/>
    <xf numFmtId="43" fontId="3" fillId="0" borderId="14" xfId="2" applyFont="1" applyBorder="1" applyAlignment="1">
      <alignment horizontal="center"/>
    </xf>
    <xf numFmtId="0" fontId="3" fillId="0" borderId="17" xfId="1" applyFont="1" applyBorder="1"/>
    <xf numFmtId="0" fontId="3" fillId="0" borderId="18" xfId="1" applyFont="1" applyBorder="1"/>
    <xf numFmtId="0" fontId="3" fillId="0" borderId="18" xfId="1" applyFont="1" applyBorder="1" applyAlignment="1">
      <alignment horizontal="center"/>
    </xf>
    <xf numFmtId="0" fontId="3" fillId="0" borderId="19" xfId="1" applyFont="1" applyBorder="1"/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3" xfId="1" applyFont="1" applyBorder="1"/>
    <xf numFmtId="0" fontId="3" fillId="0" borderId="24" xfId="1" applyFont="1" applyBorder="1"/>
    <xf numFmtId="0" fontId="3" fillId="0" borderId="24" xfId="1" applyFont="1" applyBorder="1" applyAlignment="1">
      <alignment horizontal="center"/>
    </xf>
    <xf numFmtId="0" fontId="3" fillId="0" borderId="25" xfId="1" applyFont="1" applyBorder="1"/>
    <xf numFmtId="0" fontId="3" fillId="0" borderId="26" xfId="1" applyFont="1" applyBorder="1" applyAlignment="1">
      <alignment horizontal="center"/>
    </xf>
    <xf numFmtId="49" fontId="3" fillId="0" borderId="27" xfId="1" applyNumberFormat="1" applyFont="1" applyBorder="1" applyAlignment="1">
      <alignment horizontal="left"/>
    </xf>
    <xf numFmtId="0" fontId="3" fillId="0" borderId="27" xfId="1" applyFont="1" applyBorder="1" applyAlignment="1">
      <alignment horizontal="center"/>
    </xf>
    <xf numFmtId="167" fontId="3" fillId="0" borderId="27" xfId="2" applyNumberFormat="1" applyFont="1" applyBorder="1" applyAlignment="1">
      <alignment horizontal="center"/>
    </xf>
    <xf numFmtId="43" fontId="3" fillId="0" borderId="27" xfId="2" applyFont="1" applyBorder="1" applyAlignment="1">
      <alignment horizontal="center"/>
    </xf>
    <xf numFmtId="165" fontId="3" fillId="0" borderId="27" xfId="2" applyNumberFormat="1" applyFont="1" applyBorder="1" applyAlignment="1">
      <alignment horizontal="center"/>
    </xf>
    <xf numFmtId="43" fontId="3" fillId="0" borderId="27" xfId="2" applyNumberFormat="1" applyFont="1" applyBorder="1" applyAlignment="1">
      <alignment horizontal="center"/>
    </xf>
    <xf numFmtId="43" fontId="3" fillId="0" borderId="28" xfId="2" applyFont="1" applyBorder="1" applyAlignment="1">
      <alignment horizontal="center"/>
    </xf>
    <xf numFmtId="0" fontId="3" fillId="0" borderId="0" xfId="1" applyFont="1" applyAlignment="1">
      <alignment horizontal="center"/>
    </xf>
    <xf numFmtId="166" fontId="3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167" fontId="3" fillId="0" borderId="27" xfId="2" quotePrefix="1" applyNumberFormat="1" applyFont="1" applyBorder="1" applyAlignment="1">
      <alignment horizontal="center"/>
    </xf>
    <xf numFmtId="43" fontId="11" fillId="0" borderId="0" xfId="1" applyNumberFormat="1" applyFont="1" applyAlignment="1">
      <alignment horizontal="center"/>
    </xf>
    <xf numFmtId="43" fontId="3" fillId="0" borderId="27" xfId="2" quotePrefix="1" applyFont="1" applyBorder="1" applyAlignment="1">
      <alignment horizontal="center"/>
    </xf>
    <xf numFmtId="0" fontId="3" fillId="0" borderId="15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14" xfId="1" applyFont="1" applyFill="1" applyBorder="1"/>
    <xf numFmtId="49" fontId="3" fillId="0" borderId="14" xfId="1" applyNumberFormat="1" applyFont="1" applyFill="1" applyBorder="1"/>
    <xf numFmtId="43" fontId="3" fillId="0" borderId="13" xfId="1" applyNumberFormat="1" applyFont="1" applyBorder="1" applyAlignment="1">
      <alignment horizontal="center"/>
    </xf>
    <xf numFmtId="43" fontId="3" fillId="0" borderId="14" xfId="1" applyNumberFormat="1" applyFont="1" applyBorder="1" applyAlignment="1">
      <alignment horizontal="center"/>
    </xf>
    <xf numFmtId="0" fontId="3" fillId="0" borderId="0" xfId="1" applyFont="1" applyFill="1"/>
    <xf numFmtId="168" fontId="3" fillId="0" borderId="0" xfId="2" applyNumberFormat="1" applyFont="1"/>
    <xf numFmtId="43" fontId="3" fillId="0" borderId="8" xfId="1" applyNumberFormat="1" applyFont="1" applyBorder="1"/>
    <xf numFmtId="43" fontId="3" fillId="0" borderId="30" xfId="1" applyNumberFormat="1" applyFont="1" applyBorder="1"/>
    <xf numFmtId="0" fontId="3" fillId="0" borderId="10" xfId="1" applyFont="1" applyBorder="1" applyAlignment="1">
      <alignment horizontal="left"/>
    </xf>
    <xf numFmtId="0" fontId="3" fillId="0" borderId="10" xfId="1" applyFont="1" applyBorder="1" applyAlignment="1">
      <alignment horizontal="right"/>
    </xf>
    <xf numFmtId="0" fontId="3" fillId="0" borderId="0" xfId="1" applyFont="1" applyAlignment="1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0" fontId="3" fillId="0" borderId="31" xfId="1" applyFont="1" applyBorder="1" applyAlignment="1">
      <alignment horizontal="center"/>
    </xf>
    <xf numFmtId="49" fontId="3" fillId="0" borderId="32" xfId="1" applyNumberFormat="1" applyFont="1" applyBorder="1" applyAlignment="1">
      <alignment horizontal="left"/>
    </xf>
    <xf numFmtId="0" fontId="3" fillId="0" borderId="32" xfId="1" applyFont="1" applyBorder="1" applyAlignment="1">
      <alignment horizontal="center"/>
    </xf>
    <xf numFmtId="43" fontId="3" fillId="0" borderId="32" xfId="2" applyNumberFormat="1" applyFont="1" applyBorder="1" applyAlignment="1">
      <alignment horizontal="center"/>
    </xf>
    <xf numFmtId="43" fontId="3" fillId="0" borderId="32" xfId="2" applyFont="1" applyBorder="1" applyAlignment="1">
      <alignment horizontal="center"/>
    </xf>
    <xf numFmtId="167" fontId="3" fillId="0" borderId="32" xfId="2" applyNumberFormat="1" applyFont="1" applyBorder="1" applyAlignment="1">
      <alignment horizontal="center"/>
    </xf>
    <xf numFmtId="165" fontId="3" fillId="0" borderId="32" xfId="2" applyNumberFormat="1" applyFont="1" applyBorder="1" applyAlignment="1">
      <alignment horizontal="center"/>
    </xf>
    <xf numFmtId="43" fontId="3" fillId="0" borderId="35" xfId="2" applyFont="1" applyBorder="1" applyAlignment="1">
      <alignment horizontal="center"/>
    </xf>
    <xf numFmtId="43" fontId="3" fillId="0" borderId="32" xfId="2" quotePrefix="1" applyFont="1" applyBorder="1" applyAlignment="1">
      <alignment horizontal="center"/>
    </xf>
    <xf numFmtId="0" fontId="5" fillId="0" borderId="0" xfId="1" applyFont="1"/>
    <xf numFmtId="171" fontId="3" fillId="0" borderId="0" xfId="2" applyNumberFormat="1" applyFont="1" applyBorder="1"/>
    <xf numFmtId="166" fontId="3" fillId="0" borderId="0" xfId="1" applyNumberFormat="1" applyFont="1" applyBorder="1"/>
    <xf numFmtId="168" fontId="3" fillId="0" borderId="0" xfId="2" applyNumberFormat="1" applyFont="1" applyBorder="1"/>
    <xf numFmtId="0" fontId="3" fillId="0" borderId="38" xfId="1" applyFont="1" applyBorder="1"/>
    <xf numFmtId="43" fontId="3" fillId="0" borderId="40" xfId="1" applyNumberFormat="1" applyFont="1" applyBorder="1"/>
    <xf numFmtId="0" fontId="5" fillId="0" borderId="31" xfId="1" applyFont="1" applyBorder="1"/>
    <xf numFmtId="0" fontId="5" fillId="0" borderId="32" xfId="1" applyFont="1" applyFill="1" applyBorder="1"/>
    <xf numFmtId="0" fontId="3" fillId="0" borderId="32" xfId="1" applyFont="1" applyBorder="1"/>
    <xf numFmtId="0" fontId="3" fillId="0" borderId="35" xfId="1" applyFont="1" applyBorder="1"/>
    <xf numFmtId="0" fontId="3" fillId="0" borderId="14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41" xfId="1" applyFont="1" applyBorder="1"/>
    <xf numFmtId="43" fontId="3" fillId="0" borderId="10" xfId="1" applyNumberFormat="1" applyFont="1" applyBorder="1"/>
    <xf numFmtId="0" fontId="3" fillId="0" borderId="37" xfId="1" applyFont="1" applyBorder="1"/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right"/>
    </xf>
    <xf numFmtId="43" fontId="3" fillId="0" borderId="5" xfId="1" applyNumberFormat="1" applyFont="1" applyBorder="1"/>
    <xf numFmtId="0" fontId="3" fillId="0" borderId="42" xfId="1" applyFont="1" applyBorder="1"/>
    <xf numFmtId="0" fontId="3" fillId="0" borderId="42" xfId="1" applyFont="1" applyBorder="1" applyAlignment="1">
      <alignment horizontal="left"/>
    </xf>
    <xf numFmtId="0" fontId="3" fillId="0" borderId="42" xfId="1" applyFont="1" applyBorder="1" applyAlignment="1">
      <alignment horizontal="right"/>
    </xf>
    <xf numFmtId="43" fontId="3" fillId="0" borderId="43" xfId="1" applyNumberFormat="1" applyFont="1" applyBorder="1"/>
    <xf numFmtId="43" fontId="3" fillId="0" borderId="13" xfId="1" applyNumberFormat="1" applyFont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34" xfId="1" applyFont="1" applyBorder="1"/>
    <xf numFmtId="0" fontId="3" fillId="0" borderId="34" xfId="1" applyNumberFormat="1" applyFont="1" applyFill="1" applyBorder="1"/>
    <xf numFmtId="43" fontId="3" fillId="0" borderId="34" xfId="1" applyNumberFormat="1" applyFont="1" applyBorder="1" applyAlignment="1">
      <alignment horizontal="center"/>
    </xf>
    <xf numFmtId="0" fontId="5" fillId="0" borderId="42" xfId="1" applyFont="1" applyBorder="1" applyAlignment="1">
      <alignment horizontal="left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43" fontId="3" fillId="0" borderId="13" xfId="1" applyNumberFormat="1" applyFont="1" applyBorder="1" applyAlignment="1">
      <alignment horizontal="center"/>
    </xf>
    <xf numFmtId="43" fontId="3" fillId="0" borderId="14" xfId="1" applyNumberFormat="1" applyFont="1" applyBorder="1" applyAlignment="1">
      <alignment horizontal="center"/>
    </xf>
    <xf numFmtId="0" fontId="12" fillId="0" borderId="38" xfId="1" applyFont="1" applyBorder="1" applyAlignment="1">
      <alignment horizontal="center"/>
    </xf>
    <xf numFmtId="0" fontId="12" fillId="0" borderId="39" xfId="1" applyFont="1" applyBorder="1" applyAlignment="1">
      <alignment horizontal="center"/>
    </xf>
    <xf numFmtId="0" fontId="12" fillId="0" borderId="40" xfId="1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/>
    <xf numFmtId="4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3" fontId="3" fillId="0" borderId="8" xfId="0" applyNumberFormat="1" applyFont="1" applyBorder="1"/>
    <xf numFmtId="0" fontId="3" fillId="0" borderId="44" xfId="0" applyFont="1" applyBorder="1" applyAlignment="1">
      <alignment horizontal="right"/>
    </xf>
    <xf numFmtId="43" fontId="3" fillId="0" borderId="45" xfId="0" applyNumberFormat="1" applyFont="1" applyBorder="1"/>
    <xf numFmtId="0" fontId="3" fillId="0" borderId="39" xfId="1" applyFont="1" applyBorder="1" applyAlignment="1">
      <alignment horizontal="left"/>
    </xf>
    <xf numFmtId="0" fontId="3" fillId="0" borderId="39" xfId="1" applyFont="1" applyBorder="1"/>
    <xf numFmtId="0" fontId="3" fillId="0" borderId="39" xfId="1" applyFont="1" applyBorder="1" applyAlignment="1">
      <alignment horizontal="right"/>
    </xf>
    <xf numFmtId="0" fontId="2" fillId="0" borderId="0" xfId="67" applyFont="1" applyFill="1"/>
    <xf numFmtId="0" fontId="2" fillId="0" borderId="13" xfId="67" applyFont="1" applyFill="1" applyBorder="1" applyAlignment="1">
      <alignment horizontal="center"/>
    </xf>
    <xf numFmtId="0" fontId="2" fillId="0" borderId="15" xfId="67" applyFont="1" applyFill="1" applyBorder="1" applyAlignment="1">
      <alignment horizontal="center"/>
    </xf>
    <xf numFmtId="0" fontId="2" fillId="0" borderId="0" xfId="67" applyFont="1" applyFill="1" applyAlignment="1">
      <alignment horizontal="centerContinuous"/>
    </xf>
    <xf numFmtId="0" fontId="21" fillId="0" borderId="0" xfId="67" applyFont="1" applyFill="1" applyAlignment="1">
      <alignment horizontal="centerContinuous"/>
    </xf>
    <xf numFmtId="0" fontId="22" fillId="0" borderId="0" xfId="67" applyFont="1" applyFill="1" applyAlignment="1">
      <alignment horizontal="centerContinuous"/>
    </xf>
    <xf numFmtId="0" fontId="23" fillId="0" borderId="0" xfId="67" applyFont="1" applyFill="1"/>
    <xf numFmtId="0" fontId="24" fillId="0" borderId="0" xfId="67" quotePrefix="1" applyFont="1" applyFill="1" applyProtection="1">
      <protection locked="0"/>
    </xf>
    <xf numFmtId="0" fontId="24" fillId="0" borderId="0" xfId="68" quotePrefix="1" applyFont="1" applyFill="1" applyProtection="1">
      <protection locked="0"/>
    </xf>
    <xf numFmtId="39" fontId="23" fillId="0" borderId="0" xfId="67" applyNumberFormat="1" applyFont="1" applyFill="1" applyProtection="1"/>
    <xf numFmtId="0" fontId="21" fillId="0" borderId="46" xfId="67" applyFont="1" applyFill="1" applyBorder="1"/>
    <xf numFmtId="0" fontId="21" fillId="0" borderId="47" xfId="67" applyFont="1" applyFill="1" applyBorder="1"/>
    <xf numFmtId="0" fontId="21" fillId="0" borderId="48" xfId="67" applyFont="1" applyFill="1" applyBorder="1"/>
    <xf numFmtId="0" fontId="21" fillId="0" borderId="49" xfId="67" applyFont="1" applyFill="1" applyBorder="1"/>
    <xf numFmtId="0" fontId="21" fillId="0" borderId="50" xfId="67" applyFont="1" applyFill="1" applyBorder="1"/>
    <xf numFmtId="0" fontId="21" fillId="0" borderId="51" xfId="67" applyFont="1" applyFill="1" applyBorder="1"/>
    <xf numFmtId="0" fontId="21" fillId="0" borderId="0" xfId="67" applyFont="1" applyFill="1"/>
    <xf numFmtId="0" fontId="21" fillId="0" borderId="51" xfId="67" applyFont="1" applyFill="1" applyBorder="1" applyAlignment="1">
      <alignment horizontal="center"/>
    </xf>
    <xf numFmtId="0" fontId="21" fillId="0" borderId="51" xfId="67" applyFont="1" applyFill="1" applyBorder="1" applyAlignment="1">
      <alignment horizontal="centerContinuous"/>
    </xf>
    <xf numFmtId="0" fontId="21" fillId="0" borderId="52" xfId="67" applyFont="1" applyFill="1" applyBorder="1" applyAlignment="1">
      <alignment horizontal="centerContinuous"/>
    </xf>
    <xf numFmtId="0" fontId="21" fillId="0" borderId="50" xfId="67" applyFont="1" applyFill="1" applyBorder="1" applyAlignment="1">
      <alignment horizontal="center"/>
    </xf>
    <xf numFmtId="0" fontId="21" fillId="0" borderId="53" xfId="67" applyFont="1" applyFill="1" applyBorder="1"/>
    <xf numFmtId="0" fontId="21" fillId="0" borderId="54" xfId="67" applyFont="1" applyFill="1" applyBorder="1"/>
    <xf numFmtId="0" fontId="21" fillId="0" borderId="55" xfId="67" applyFont="1" applyFill="1" applyBorder="1"/>
    <xf numFmtId="0" fontId="21" fillId="0" borderId="56" xfId="67" applyFont="1" applyFill="1" applyBorder="1"/>
    <xf numFmtId="0" fontId="2" fillId="0" borderId="50" xfId="67" applyFont="1" applyFill="1" applyBorder="1"/>
    <xf numFmtId="0" fontId="2" fillId="0" borderId="51" xfId="67" applyFont="1" applyFill="1" applyBorder="1"/>
    <xf numFmtId="0" fontId="2" fillId="0" borderId="52" xfId="67" applyFont="1" applyFill="1" applyBorder="1"/>
    <xf numFmtId="0" fontId="25" fillId="0" borderId="0" xfId="67" applyFont="1" applyFill="1"/>
    <xf numFmtId="0" fontId="2" fillId="0" borderId="50" xfId="67" applyFont="1" applyFill="1" applyBorder="1" applyAlignment="1">
      <alignment horizontal="center"/>
    </xf>
    <xf numFmtId="0" fontId="2" fillId="0" borderId="0" xfId="67" applyFont="1" applyFill="1" applyAlignment="1">
      <alignment horizontal="center"/>
    </xf>
    <xf numFmtId="0" fontId="2" fillId="0" borderId="51" xfId="67" applyFont="1" applyFill="1" applyBorder="1" applyAlignment="1">
      <alignment horizontal="center"/>
    </xf>
    <xf numFmtId="171" fontId="2" fillId="0" borderId="51" xfId="67" applyNumberFormat="1" applyFont="1" applyFill="1" applyBorder="1" applyProtection="1"/>
    <xf numFmtId="39" fontId="2" fillId="0" borderId="51" xfId="67" applyNumberFormat="1" applyFont="1" applyFill="1" applyBorder="1" applyProtection="1"/>
    <xf numFmtId="39" fontId="2" fillId="0" borderId="0" xfId="67" applyNumberFormat="1" applyFont="1" applyFill="1" applyProtection="1"/>
    <xf numFmtId="39" fontId="2" fillId="0" borderId="52" xfId="67" applyNumberFormat="1" applyFont="1" applyFill="1" applyBorder="1" applyProtection="1"/>
    <xf numFmtId="0" fontId="2" fillId="0" borderId="57" xfId="67" applyFont="1" applyFill="1" applyBorder="1"/>
    <xf numFmtId="0" fontId="2" fillId="0" borderId="58" xfId="67" applyFont="1" applyFill="1" applyBorder="1"/>
    <xf numFmtId="39" fontId="2" fillId="0" borderId="57" xfId="67" applyNumberFormat="1" applyFont="1" applyFill="1" applyBorder="1" applyProtection="1"/>
    <xf numFmtId="39" fontId="2" fillId="0" borderId="58" xfId="67" applyNumberFormat="1" applyFont="1" applyFill="1" applyBorder="1" applyProtection="1"/>
    <xf numFmtId="39" fontId="2" fillId="0" borderId="60" xfId="67" applyNumberFormat="1" applyFont="1" applyFill="1" applyBorder="1" applyProtection="1"/>
    <xf numFmtId="39" fontId="26" fillId="3" borderId="51" xfId="67" applyNumberFormat="1" applyFont="1" applyFill="1" applyBorder="1" applyProtection="1">
      <protection locked="0"/>
    </xf>
    <xf numFmtId="0" fontId="2" fillId="0" borderId="61" xfId="67" applyFont="1" applyFill="1" applyBorder="1"/>
    <xf numFmtId="0" fontId="2" fillId="0" borderId="62" xfId="67" applyFont="1" applyFill="1" applyBorder="1"/>
    <xf numFmtId="0" fontId="2" fillId="0" borderId="63" xfId="67" applyFont="1" applyFill="1" applyBorder="1"/>
    <xf numFmtId="39" fontId="2" fillId="0" borderId="62" xfId="67" applyNumberFormat="1" applyFont="1" applyFill="1" applyBorder="1" applyProtection="1"/>
    <xf numFmtId="39" fontId="2" fillId="0" borderId="63" xfId="67" applyNumberFormat="1" applyFont="1" applyFill="1" applyBorder="1" applyProtection="1"/>
    <xf numFmtId="39" fontId="2" fillId="0" borderId="64" xfId="67" applyNumberFormat="1" applyFont="1" applyFill="1" applyBorder="1" applyProtection="1"/>
    <xf numFmtId="0" fontId="21" fillId="0" borderId="65" xfId="67" applyFont="1" applyFill="1" applyBorder="1" applyAlignment="1">
      <alignment horizontal="center"/>
    </xf>
    <xf numFmtId="0" fontId="21" fillId="0" borderId="57" xfId="67" applyFont="1" applyFill="1" applyBorder="1"/>
    <xf numFmtId="0" fontId="21" fillId="0" borderId="61" xfId="67" applyFont="1" applyFill="1" applyBorder="1" applyAlignment="1">
      <alignment horizontal="center"/>
    </xf>
    <xf numFmtId="0" fontId="21" fillId="0" borderId="62" xfId="67" applyFont="1" applyFill="1" applyBorder="1"/>
    <xf numFmtId="173" fontId="2" fillId="0" borderId="63" xfId="67" applyNumberFormat="1" applyFont="1" applyFill="1" applyBorder="1" applyProtection="1"/>
    <xf numFmtId="0" fontId="21" fillId="0" borderId="53" xfId="67" applyFont="1" applyFill="1" applyBorder="1" applyAlignment="1">
      <alignment horizontal="center"/>
    </xf>
    <xf numFmtId="0" fontId="2" fillId="0" borderId="55" xfId="67" applyFont="1" applyFill="1" applyBorder="1"/>
    <xf numFmtId="39" fontId="2" fillId="0" borderId="55" xfId="67" applyNumberFormat="1" applyFont="1" applyFill="1" applyBorder="1" applyProtection="1"/>
    <xf numFmtId="39" fontId="2" fillId="0" borderId="54" xfId="67" applyNumberFormat="1" applyFont="1" applyFill="1" applyBorder="1" applyProtection="1"/>
    <xf numFmtId="39" fontId="2" fillId="0" borderId="56" xfId="67" applyNumberFormat="1" applyFont="1" applyFill="1" applyBorder="1" applyProtection="1"/>
    <xf numFmtId="0" fontId="2" fillId="0" borderId="0" xfId="68" applyFont="1" applyFill="1" applyAlignment="1">
      <alignment horizontal="right"/>
    </xf>
    <xf numFmtId="0" fontId="21" fillId="0" borderId="0" xfId="68" applyFont="1" applyFill="1"/>
    <xf numFmtId="0" fontId="2" fillId="0" borderId="0" xfId="68" applyFont="1" applyFill="1" applyAlignment="1">
      <alignment horizontal="left"/>
    </xf>
    <xf numFmtId="0" fontId="2" fillId="0" borderId="0" xfId="68" applyFont="1" applyFill="1"/>
    <xf numFmtId="171" fontId="21" fillId="0" borderId="58" xfId="67" applyNumberFormat="1" applyFont="1" applyFill="1" applyBorder="1" applyAlignment="1" applyProtection="1"/>
    <xf numFmtId="0" fontId="4" fillId="0" borderId="59" xfId="67" applyBorder="1" applyAlignment="1"/>
    <xf numFmtId="171" fontId="21" fillId="0" borderId="59" xfId="67" applyNumberFormat="1" applyFont="1" applyFill="1" applyBorder="1" applyAlignment="1" applyProtection="1"/>
  </cellXfs>
  <cellStyles count="69">
    <cellStyle name="Accent6 2" xfId="22"/>
    <cellStyle name="Accent6 2 2" xfId="41"/>
    <cellStyle name="Comma [0] 2" xfId="3"/>
    <cellStyle name="Comma [0] 2 2" xfId="26"/>
    <cellStyle name="Comma [0] 2 2 2" xfId="45"/>
    <cellStyle name="Comma [0] 2 3" xfId="25"/>
    <cellStyle name="Comma [0] 2 4" xfId="44"/>
    <cellStyle name="Comma [0] 3" xfId="9"/>
    <cellStyle name="Comma [0] 3 2" xfId="27"/>
    <cellStyle name="Comma [0] 3 3" xfId="46"/>
    <cellStyle name="Comma [0] 4" xfId="10"/>
    <cellStyle name="Comma [0] 5" xfId="24"/>
    <cellStyle name="Comma [0] 6" xfId="43"/>
    <cellStyle name="Comma 10" xfId="42"/>
    <cellStyle name="Comma 11" xfId="55"/>
    <cellStyle name="Comma 12" xfId="56"/>
    <cellStyle name="Comma 13" xfId="57"/>
    <cellStyle name="Comma 14" xfId="58"/>
    <cellStyle name="Comma 15" xfId="59"/>
    <cellStyle name="Comma 16" xfId="60"/>
    <cellStyle name="Comma 17" xfId="61"/>
    <cellStyle name="Comma 18" xfId="62"/>
    <cellStyle name="Comma 19" xfId="63"/>
    <cellStyle name="Comma 2" xfId="2"/>
    <cellStyle name="Comma 2 2" xfId="11"/>
    <cellStyle name="Comma 2 3" xfId="28"/>
    <cellStyle name="Comma 2 4" xfId="47"/>
    <cellStyle name="Comma 20" xfId="64"/>
    <cellStyle name="Comma 21" xfId="65"/>
    <cellStyle name="Comma 3" xfId="4"/>
    <cellStyle name="Comma 3 2" xfId="29"/>
    <cellStyle name="Comma 3 3" xfId="48"/>
    <cellStyle name="Comma 4" xfId="12"/>
    <cellStyle name="Comma 5" xfId="13"/>
    <cellStyle name="Comma 6" xfId="23"/>
    <cellStyle name="Comma 7" xfId="37"/>
    <cellStyle name="Comma 8" xfId="38"/>
    <cellStyle name="Comma 9" xfId="39"/>
    <cellStyle name="Normal" xfId="0" builtinId="0"/>
    <cellStyle name="Normal 10" xfId="14"/>
    <cellStyle name="Normal 11" xfId="20"/>
    <cellStyle name="Normal 11 2" xfId="1"/>
    <cellStyle name="Normal 12" xfId="21"/>
    <cellStyle name="Normal 13" xfId="40"/>
    <cellStyle name="Normal 14" xfId="66"/>
    <cellStyle name="Normal 2" xfId="5"/>
    <cellStyle name="Normal 2 2" xfId="8"/>
    <cellStyle name="Normal 2 2 2" xfId="31"/>
    <cellStyle name="Normal 2 2 3" xfId="50"/>
    <cellStyle name="Normal 2 3" xfId="30"/>
    <cellStyle name="Normal 2 4" xfId="49"/>
    <cellStyle name="Normal 3" xfId="6"/>
    <cellStyle name="Normal 3 2" xfId="32"/>
    <cellStyle name="Normal 3 3" xfId="51"/>
    <cellStyle name="Normal 4" xfId="7"/>
    <cellStyle name="Normal 4 2" xfId="33"/>
    <cellStyle name="Normal 4 3" xfId="52"/>
    <cellStyle name="Normal 5" xfId="15"/>
    <cellStyle name="Normal 5 2" xfId="34"/>
    <cellStyle name="Normal 5 3" xfId="53"/>
    <cellStyle name="Normal 6" xfId="16"/>
    <cellStyle name="Normal 6 2" xfId="35"/>
    <cellStyle name="Normal 7" xfId="17"/>
    <cellStyle name="Normal 8" xfId="18"/>
    <cellStyle name="Normal 9" xfId="19"/>
    <cellStyle name="Normal_3-DIV2" xfId="68"/>
    <cellStyle name="Normal_3-DIV3" xfId="67"/>
    <cellStyle name="Percent 2" xfId="36"/>
    <cellStyle name="Percent 2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%202015/Seksi%20Jakon%202015/TRIWULAN%20I%20%20(13%20FEB%202015)/PAHS%20versi%203.2%20Triwulan%20I%202015%2013%20FEB%202015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encanaan\ANALISA\SKSNI-2008-TWR-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3\data%20(D)\data\xls\RAP\RAP-DERMAGA%20AIRHAJ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HS2006\Copy%20of%20PAHS2006%20R2%20draft(MIS)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visi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visi%2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visi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3\data%20(D)\Data\Penawaran\Excel\Excel%201999%20-%202000\Penawaran%20P2JD%20II%20Tanah%20Datar%20Paket%20V%20Subur%20Brothe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ser\My%20Documents\LAP%20HARGA%20SAT\ANL%20HARGA%20SATUAN\EXCEL-PAHS\PANDUAN%20BQ\EE%20FO%20Pamanukan\3-DIV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K%20MADINA\LAP-KEMAJUAN%20PEK\KEMAJUAN%20PEKERJAA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\DATA\PENGAIRAN\DAK%20IRIGASI%202012\IRIGASI\DI%20PAKAN%20SINAMO\RAB%20DI.%20Pakan%20Sinam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Roaming\Microsoft\Excel\E.A\Paket%2016\Data\Data\1-BOQ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PERENCANAAN/2017/BINAMARGA/TRIWULAN%20III/SNI%20TRIWULAN%20III%20DESEMBER%20%202016%20Cipta%20Karya%20Final%20EDI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LP/Pokja%201%202017/46.%20PAKET%201%20PEMELIHARAAN%20BERKALA%20JALAN(DAK%20KONEKTIVITAS)/Dari%20PPK/Analisa%20Kosong%20komplit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\EE%202010%20Triwulan%20IV%20201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HARGA%20SATUAN%202013\TRIWULAN%201%202013\BM\EE%202010%20Triwulan%20I%202013%20Edt%20Lag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ofyan/PAHS%20versi%203.0/02%20-%20SOFTWARE/AHS%20SPEC%20Edisi%202010%20erata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PK\Lanjutan%20DAU%202011%20(26-01-2012)\Lanjutan%20DPID%202011\EE%202006%20Triwulan%20IV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%20JALAN2011%20-%20oke%20-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hon%20edwar\DIV%20MASTER\4-BASI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GGOPOH%20-%20PDG.SAWAH\data\PROYEK\APBN%202007\OE%20Pariaman-Manggopoh\Tender%202007\DIV%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Rekap"/>
      <sheetName val="MAJOR"/>
      <sheetName val="%"/>
      <sheetName val="Peta Quarry"/>
      <sheetName val="Perhit Mob Alat"/>
      <sheetName val="Analisa K3"/>
      <sheetName val="4-Analisa Quarry"/>
      <sheetName val="4-Formulir harga bahan"/>
      <sheetName val="Agg Halus &amp; Kasar"/>
      <sheetName val="Agg A"/>
      <sheetName val="Agg B dan S"/>
      <sheetName val="Agg C"/>
      <sheetName val="Agg  CBR 60"/>
      <sheetName val="D1"/>
      <sheetName val="D1.2 Mobilisasi"/>
      <sheetName val="D1 Jemb. Sement 1.8"/>
      <sheetName val="5-ALAT(1)"/>
      <sheetName val="5-ALAT(2)"/>
      <sheetName val="4-Basic Price"/>
      <sheetName val="BOQ"/>
      <sheetName val="Informasi"/>
      <sheetName val="D2"/>
      <sheetName val="D3"/>
      <sheetName val="D4"/>
      <sheetName val="D5"/>
      <sheetName val="D6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PAHS versi 3"/>
      <sheetName val="PAHS versi 3.2 Triwulan I 2015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8">
          <cell r="AW38">
            <v>487433.75156014878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 UTAMA"/>
      <sheetName val="HARSAT-PERKIM"/>
      <sheetName val="HARDAS-PERKIM"/>
      <sheetName val="HARDAS PERKIM 2"/>
      <sheetName val="Persiapan"/>
      <sheetName val="Tanah"/>
      <sheetName val="Pondasi"/>
      <sheetName val="Dinding"/>
      <sheetName val="Plasteran"/>
      <sheetName val="Kayu"/>
      <sheetName val="Beton"/>
      <sheetName val="Lantai"/>
      <sheetName val="Penutup Atap"/>
      <sheetName val="langit2"/>
      <sheetName val="Sanitair"/>
      <sheetName val="Besi&amp;Aluminium"/>
      <sheetName val="Pengecatan"/>
      <sheetName val="Mobiller"/>
      <sheetName val="Anatak-lst"/>
      <sheetName val="ANAL-SIPIL"/>
      <sheetName val="HARSAT-BM"/>
      <sheetName val="ANA-SIPIL"/>
      <sheetName val="Daftar Survey Bahan B"/>
      <sheetName val="Perbandingan Harga Bahan"/>
      <sheetName val="HARSAT PSDA"/>
      <sheetName val="ANALISA  SUNGAI"/>
      <sheetName val="ANA-PSDA"/>
      <sheetName val="Harga Kelistrikan"/>
      <sheetName val="1-BQ"/>
      <sheetName val="2-UMUM"/>
      <sheetName val="DIV1&amp;(3-DIV1)"/>
      <sheetName val="3-DIV2"/>
      <sheetName val="3-DIV3"/>
      <sheetName val="3-DIV4"/>
      <sheetName val="3-DIV5"/>
      <sheetName val="3-DIV6"/>
      <sheetName val="3-DIV7"/>
      <sheetName val="JL.,BETON K350"/>
      <sheetName val="3-DIV8"/>
      <sheetName val="3-DIV9"/>
      <sheetName val="3-DIV10.A(LS-RUTIN)"/>
      <sheetName val="3-DIV10.B(KUANTITAS)"/>
      <sheetName val="3-DIV10.C(ANA.HSP)"/>
      <sheetName val="4-BASIC"/>
      <sheetName val="Harga Dasar"/>
      <sheetName val="Hardasar-PSJJ"/>
      <sheetName val="4-QUARRY"/>
      <sheetName val="5-ALAT"/>
      <sheetName val="6-AGGREGATE"/>
    </sheetNames>
    <sheetDataSet>
      <sheetData sheetId="0" refreshError="1"/>
      <sheetData sheetId="1" refreshError="1"/>
      <sheetData sheetId="2" refreshError="1"/>
      <sheetData sheetId="3" refreshError="1">
        <row r="12">
          <cell r="F12">
            <v>60000</v>
          </cell>
        </row>
        <row r="13">
          <cell r="F13">
            <v>60000</v>
          </cell>
        </row>
        <row r="22">
          <cell r="F22">
            <v>37500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16">
          <cell r="G16">
            <v>55000</v>
          </cell>
        </row>
        <row r="33">
          <cell r="G33">
            <v>70200</v>
          </cell>
        </row>
        <row r="39">
          <cell r="G39">
            <v>73200</v>
          </cell>
        </row>
        <row r="47">
          <cell r="G47">
            <v>102000</v>
          </cell>
        </row>
        <row r="56">
          <cell r="G56">
            <v>44000</v>
          </cell>
        </row>
        <row r="61">
          <cell r="G61">
            <v>1365000</v>
          </cell>
        </row>
        <row r="63">
          <cell r="H63">
            <v>19816.901408450703</v>
          </cell>
        </row>
        <row r="69">
          <cell r="H69">
            <v>12329.180064308683</v>
          </cell>
        </row>
        <row r="74">
          <cell r="G74">
            <v>5000</v>
          </cell>
        </row>
        <row r="97">
          <cell r="G97">
            <v>104900</v>
          </cell>
        </row>
        <row r="135">
          <cell r="G135">
            <v>14500</v>
          </cell>
        </row>
        <row r="174">
          <cell r="G174">
            <v>18900</v>
          </cell>
        </row>
        <row r="243">
          <cell r="G243">
            <v>44900</v>
          </cell>
        </row>
        <row r="249">
          <cell r="G249">
            <v>16220</v>
          </cell>
        </row>
        <row r="322">
          <cell r="G322">
            <v>99000</v>
          </cell>
        </row>
        <row r="349">
          <cell r="G349">
            <v>40000</v>
          </cell>
        </row>
        <row r="403">
          <cell r="G403">
            <v>6300</v>
          </cell>
        </row>
        <row r="475">
          <cell r="G475">
            <v>82750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T PENDUKUNG"/>
      <sheetName val="pancang"/>
      <sheetName val="HRG SAT"/>
      <sheetName val="ANALISA"/>
      <sheetName val="Sheet5"/>
      <sheetName val="ADM"/>
      <sheetName val="BAHAN"/>
      <sheetName val="UPAH"/>
      <sheetName val="REKAP"/>
      <sheetName val="TIME"/>
      <sheetName val="Sheet1"/>
      <sheetName val="Sheet2"/>
      <sheetName val="Sheet3"/>
    </sheetNames>
    <sheetDataSet>
      <sheetData sheetId="0" refreshError="1">
        <row r="9">
          <cell r="F9" t="str">
            <v>PEMBANGUNAN PELABUHAN MUARA GADANG</v>
          </cell>
        </row>
        <row r="11">
          <cell r="F11" t="str">
            <v>PEMBANGUNAN DERMAGA, TRESTLE, COUSEWAY dan TALUD</v>
          </cell>
        </row>
        <row r="13">
          <cell r="F13" t="str">
            <v>PELABUHAN MUARA GADANG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TAMBAHAN"/>
      <sheetName val="DISAIN RDS"/>
      <sheetName val="KOEFESIEN"/>
      <sheetName val="Rekap Biaya"/>
      <sheetName val="Kuantitas &amp; Harga"/>
      <sheetName val="Pekerjaan Utama"/>
      <sheetName val="%"/>
      <sheetName val="Informasi"/>
      <sheetName val="Peta Quarry"/>
      <sheetName val="Mobilisasi"/>
      <sheetName val="Perhitungan Mobilisasi Alat"/>
      <sheetName val="Lalu Lintas"/>
      <sheetName val="Jembatan Sementara"/>
      <sheetName val="Additional"/>
      <sheetName val="3-DIV2"/>
      <sheetName val="3-DIV3"/>
      <sheetName val="3-DIV3 (2)"/>
      <sheetName val="3-DIV3 (3)"/>
      <sheetName val="3-DIV3 (4)"/>
      <sheetName val="3-DIV4"/>
      <sheetName val="3-DIV5"/>
      <sheetName val="3-DIV5-LPAS"/>
      <sheetName val="Lean Concr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SPESIFIKASI"/>
      <sheetName val="4-Basic Price"/>
      <sheetName val="4-formulir harga bahan"/>
      <sheetName val="4-Analisa Quarry"/>
      <sheetName val="5-Peralatan"/>
      <sheetName val="5-Peralatan (2)"/>
      <sheetName val="6-Agregat Halus &amp; Kasar"/>
      <sheetName val="6-Agregat Kelas A"/>
      <sheetName val="6-Agregat Kelas B"/>
      <sheetName val="6-Agregat Kelas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3">
          <cell r="AW13">
            <v>47472.058636363639</v>
          </cell>
        </row>
        <row r="16">
          <cell r="AW16">
            <v>70230.073977639215</v>
          </cell>
        </row>
        <row r="24">
          <cell r="AW24">
            <v>293927.19306224468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-DIV3"/>
    </sheetNames>
    <sheetDataSet>
      <sheetData sheetId="0">
        <row r="1">
          <cell r="A1" t="str">
            <v>ITEM PEMBAYARAN NO.</v>
          </cell>
          <cell r="D1" t="str">
            <v>:  3.1 (1)</v>
          </cell>
          <cell r="J1" t="str">
            <v>Analisa EI-311</v>
          </cell>
          <cell r="T1" t="str">
            <v>Analisa EI-311</v>
          </cell>
        </row>
        <row r="2">
          <cell r="A2" t="str">
            <v>JENIS PEKERJAAN</v>
          </cell>
          <cell r="D2" t="str">
            <v>:  Galian Biasa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 t="str">
            <v/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3.1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Biasa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7">
          <cell r="A17" t="str">
            <v>II.</v>
          </cell>
          <cell r="C17" t="str">
            <v>URUTAN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Tanah yang dipotong umumnya berada disisi jalan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Penggalian dilakukan dengan menggunakan Excavator</v>
          </cell>
          <cell r="R19" t="str">
            <v>(Rp.)</v>
          </cell>
          <cell r="S19" t="str">
            <v>(Rp.)</v>
          </cell>
        </row>
        <row r="20">
          <cell r="A20">
            <v>3</v>
          </cell>
          <cell r="C20" t="str">
            <v>Selanjutnya Excavator menuangkan material hasil</v>
          </cell>
        </row>
        <row r="21">
          <cell r="C21" t="str">
            <v>galian kedalam Dump Truck</v>
          </cell>
        </row>
        <row r="22">
          <cell r="A22">
            <v>4</v>
          </cell>
          <cell r="C22" t="str">
            <v>Dump Truck membuang material hasil galian keluar</v>
          </cell>
          <cell r="L22" t="str">
            <v>A.</v>
          </cell>
          <cell r="N22" t="str">
            <v>TENAGA</v>
          </cell>
        </row>
        <row r="23">
          <cell r="C23" t="str">
            <v>lokasi jalan sejauh</v>
          </cell>
          <cell r="G23" t="str">
            <v>L</v>
          </cell>
          <cell r="H23">
            <v>5</v>
          </cell>
          <cell r="I23" t="str">
            <v>Km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1.6426998315844023E-2</v>
          </cell>
          <cell r="R24">
            <v>2857.14</v>
          </cell>
          <cell r="U24">
            <v>46.934233968130592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8.2134991579220114E-3</v>
          </cell>
          <cell r="R25">
            <v>3214.29</v>
          </cell>
          <cell r="U25">
            <v>26.400568208317143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Q28" t="str">
            <v xml:space="preserve">JUMLAH HARGA TENAGA   </v>
          </cell>
          <cell r="U28">
            <v>73.334802176447738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8">
          <cell r="C38" t="str">
            <v>Waktu siklus</v>
          </cell>
          <cell r="G38" t="str">
            <v>Ts1</v>
          </cell>
          <cell r="I38" t="str">
            <v>menit</v>
          </cell>
          <cell r="Q38" t="str">
            <v xml:space="preserve">JUMLAH HARGA BAHAN   </v>
          </cell>
          <cell r="U38">
            <v>0</v>
          </cell>
        </row>
        <row r="39">
          <cell r="C39" t="str">
            <v>- Menggali / memuat</v>
          </cell>
          <cell r="G39" t="str">
            <v>T1</v>
          </cell>
          <cell r="H39">
            <v>0.317</v>
          </cell>
          <cell r="I39" t="str">
            <v>menit</v>
          </cell>
        </row>
        <row r="40">
          <cell r="C40" t="str">
            <v>- Lain-lain</v>
          </cell>
          <cell r="G40" t="str">
            <v>T2</v>
          </cell>
          <cell r="I40" t="str">
            <v>menit</v>
          </cell>
        </row>
        <row r="41">
          <cell r="G41" t="str">
            <v>Ts1</v>
          </cell>
          <cell r="H41">
            <v>0.317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3">
          <cell r="C43" t="str">
            <v>Kap. Prod. / jam =</v>
          </cell>
          <cell r="D43" t="str">
            <v>V  x Fb x Fa x 60</v>
          </cell>
          <cell r="G43" t="str">
            <v>Q1</v>
          </cell>
          <cell r="H43">
            <v>121.75078864353311</v>
          </cell>
          <cell r="I43" t="str">
            <v>M3/Jam</v>
          </cell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8.2134991579220114E-3</v>
          </cell>
          <cell r="R43">
            <v>238185.05650827778</v>
          </cell>
          <cell r="U43">
            <v>1956.3327610603462</v>
          </cell>
        </row>
        <row r="44">
          <cell r="D44" t="str">
            <v>Ts1 x Fh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5.7658071071694475E-2</v>
          </cell>
          <cell r="R44">
            <v>153645.58193291764</v>
          </cell>
          <cell r="U44">
            <v>8858.9078829400223</v>
          </cell>
        </row>
        <row r="45"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75</v>
          </cell>
          <cell r="U45">
            <v>75</v>
          </cell>
        </row>
        <row r="46">
          <cell r="C46" t="str">
            <v>Koefisien Alat / M3</v>
          </cell>
          <cell r="D46" t="str">
            <v xml:space="preserve"> =  1  :  Q1</v>
          </cell>
          <cell r="G46" t="str">
            <v>(E10)</v>
          </cell>
          <cell r="H46">
            <v>8.2134991579220114E-3</v>
          </cell>
          <cell r="I46" t="str">
            <v>Jam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(E08)</v>
          </cell>
          <cell r="Q50" t="str">
            <v xml:space="preserve">JUMLAH HARGA PERALATAN   </v>
          </cell>
          <cell r="U50">
            <v>10890.240644000369</v>
          </cell>
        </row>
        <row r="51">
          <cell r="C51" t="str">
            <v>Kapasitas bak</v>
          </cell>
          <cell r="G51" t="str">
            <v>V</v>
          </cell>
          <cell r="H51">
            <v>6.666666666666667</v>
          </cell>
          <cell r="I51" t="str">
            <v>M3</v>
          </cell>
        </row>
        <row r="52">
          <cell r="C52" t="str">
            <v>Faktor 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D.</v>
          </cell>
          <cell r="N52" t="str">
            <v>JUMLAH HARGA TENAGA, BAHAN DAN PERALATAN  ( A + B + C )</v>
          </cell>
          <cell r="U52">
            <v>10963.575446176816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1096.3575446176817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12059.932990794498</v>
          </cell>
        </row>
        <row r="55">
          <cell r="C55" t="str">
            <v>Waktu  siklus</v>
          </cell>
          <cell r="G55" t="str">
            <v>Ts2</v>
          </cell>
          <cell r="I55" t="str">
            <v>menit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- Waktu tempuh isi</v>
          </cell>
          <cell r="E56" t="str">
            <v>=   (L  :  v1)  x  60</v>
          </cell>
          <cell r="G56" t="str">
            <v>T1</v>
          </cell>
          <cell r="H56">
            <v>6.6666666666666661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kosong</v>
          </cell>
          <cell r="E57" t="str">
            <v>=   (L  :  v2)  x  60</v>
          </cell>
          <cell r="G57" t="str">
            <v>T2</v>
          </cell>
          <cell r="H57">
            <v>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Muat</v>
          </cell>
          <cell r="E58" t="str">
            <v>=   (V  :  Q1) x 60</v>
          </cell>
          <cell r="G58" t="str">
            <v>T3</v>
          </cell>
          <cell r="H58">
            <v>3.2853996631688047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</v>
          </cell>
          <cell r="G59" t="str">
            <v>T4</v>
          </cell>
          <cell r="H59">
            <v>1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15.952066329835471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3.1 (1)</v>
          </cell>
          <cell r="J62" t="str">
            <v>Analisa EI-311</v>
          </cell>
        </row>
        <row r="63">
          <cell r="A63" t="str">
            <v>JENIS PEKERJAAN</v>
          </cell>
          <cell r="D63" t="str">
            <v>:  Galian Biasa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Kapasitas Produksi / Jam   =</v>
          </cell>
          <cell r="E70" t="str">
            <v>V x Fa x 60</v>
          </cell>
          <cell r="G70" t="str">
            <v>Q2</v>
          </cell>
          <cell r="H70">
            <v>17.343625643607776</v>
          </cell>
          <cell r="I70" t="str">
            <v xml:space="preserve">M3/Jam </v>
          </cell>
        </row>
        <row r="71">
          <cell r="E71" t="str">
            <v xml:space="preserve">    Fk x Ts2</v>
          </cell>
        </row>
        <row r="74">
          <cell r="C74" t="str">
            <v>Koefisien Alat / M3</v>
          </cell>
          <cell r="D74" t="str">
            <v xml:space="preserve"> =  1  :  Q2</v>
          </cell>
          <cell r="G74" t="str">
            <v>(E08)</v>
          </cell>
          <cell r="H74">
            <v>5.7658071071694475E-2</v>
          </cell>
          <cell r="I74" t="str">
            <v>Jam</v>
          </cell>
        </row>
        <row r="77">
          <cell r="A77" t="str">
            <v>2.d.</v>
          </cell>
          <cell r="C77" t="str">
            <v>ALAT  BANTU</v>
          </cell>
        </row>
        <row r="78">
          <cell r="C78" t="str">
            <v>Diperlukan alat-alat bantu kecil</v>
          </cell>
          <cell r="J78" t="str">
            <v>Lump Sump</v>
          </cell>
        </row>
        <row r="79">
          <cell r="C79" t="str">
            <v>- Sekop</v>
          </cell>
        </row>
        <row r="80">
          <cell r="C80" t="str">
            <v>- Keranjang</v>
          </cell>
        </row>
        <row r="82">
          <cell r="A82" t="str">
            <v xml:space="preserve">   3.</v>
          </cell>
          <cell r="C82" t="str">
            <v>TENAGA</v>
          </cell>
        </row>
        <row r="83">
          <cell r="C83" t="str">
            <v>Produksi menentukan : EXCAVATOR</v>
          </cell>
          <cell r="G83" t="str">
            <v>Q1</v>
          </cell>
          <cell r="H83">
            <v>121.75078864353311</v>
          </cell>
          <cell r="I83" t="str">
            <v>M3/Jam</v>
          </cell>
        </row>
        <row r="84">
          <cell r="C84" t="str">
            <v>Produksi Galian / hari  =  Tk x Q1</v>
          </cell>
          <cell r="G84" t="str">
            <v>Qt</v>
          </cell>
          <cell r="H84">
            <v>852.25552050473175</v>
          </cell>
          <cell r="I84" t="str">
            <v>M3</v>
          </cell>
        </row>
        <row r="85">
          <cell r="C85" t="str">
            <v>Kebutuhan tenaga :</v>
          </cell>
        </row>
        <row r="86">
          <cell r="D86" t="str">
            <v>- Pekerja</v>
          </cell>
          <cell r="G86" t="str">
            <v>P</v>
          </cell>
          <cell r="H86">
            <v>2</v>
          </cell>
          <cell r="I86" t="str">
            <v>orang</v>
          </cell>
        </row>
        <row r="87">
          <cell r="D87" t="str">
            <v>- Mandor</v>
          </cell>
          <cell r="G87" t="str">
            <v>M</v>
          </cell>
          <cell r="H87">
            <v>1</v>
          </cell>
          <cell r="I87" t="str">
            <v>orang</v>
          </cell>
        </row>
        <row r="89">
          <cell r="C89" t="str">
            <v>Koefisien tenaga / M3   :</v>
          </cell>
        </row>
        <row r="90">
          <cell r="D90" t="str">
            <v>- Pekerja</v>
          </cell>
          <cell r="E90" t="str">
            <v>= (Tk x P) : Qt</v>
          </cell>
          <cell r="G90" t="str">
            <v>(L01)</v>
          </cell>
          <cell r="H90">
            <v>1.6426998315844023E-2</v>
          </cell>
          <cell r="I90" t="str">
            <v>Jam</v>
          </cell>
        </row>
        <row r="91">
          <cell r="D91" t="str">
            <v>- Mandor</v>
          </cell>
          <cell r="E91" t="str">
            <v>= (Tk x M) : Qt</v>
          </cell>
          <cell r="G91" t="str">
            <v>(L03)</v>
          </cell>
          <cell r="H91">
            <v>8.2134991579220114E-3</v>
          </cell>
          <cell r="I91" t="str">
            <v>Jam</v>
          </cell>
        </row>
        <row r="93">
          <cell r="A93" t="str">
            <v>4.</v>
          </cell>
          <cell r="C93" t="str">
            <v>HARGA DASAR SATUAN UPAH, BAHAN DAN ALAT</v>
          </cell>
        </row>
        <row r="94">
          <cell r="C94" t="str">
            <v>Lihat lampiran.</v>
          </cell>
        </row>
        <row r="96">
          <cell r="A96" t="str">
            <v>5.</v>
          </cell>
          <cell r="C96" t="str">
            <v>ANALISA HARGA SATUAN PEKERJAAN</v>
          </cell>
        </row>
        <row r="97">
          <cell r="C97" t="str">
            <v>Lihat perhitungan dalam FORMULIR STANDAR UNTUK</v>
          </cell>
        </row>
        <row r="98">
          <cell r="C98" t="str">
            <v>PEREKEMAN ANALISA MASING-MASING HARGA</v>
          </cell>
        </row>
        <row r="99">
          <cell r="C99" t="str">
            <v>SATUAN.</v>
          </cell>
        </row>
        <row r="100">
          <cell r="C100" t="str">
            <v>Didapat Harga Satuan Pekerjaan :</v>
          </cell>
        </row>
        <row r="102">
          <cell r="C102" t="str">
            <v xml:space="preserve">Rp.  </v>
          </cell>
          <cell r="D102">
            <v>12059.932990794498</v>
          </cell>
          <cell r="E102" t="str">
            <v xml:space="preserve"> / M3</v>
          </cell>
        </row>
        <row r="105">
          <cell r="A105" t="str">
            <v>6.</v>
          </cell>
          <cell r="C105" t="str">
            <v>WAKTU PELAKSANAAN YANG DIPERLUKAN</v>
          </cell>
        </row>
        <row r="106">
          <cell r="C106" t="str">
            <v>Masa Pelaksanaan :</v>
          </cell>
          <cell r="D106" t="str">
            <v>. . . . . . . . . . . .</v>
          </cell>
          <cell r="E106" t="str">
            <v>bulan</v>
          </cell>
        </row>
        <row r="108">
          <cell r="A108" t="str">
            <v>7.</v>
          </cell>
          <cell r="C108" t="str">
            <v>VOLUME PEKERJAAN YANG DIPERLUKAN</v>
          </cell>
        </row>
        <row r="109">
          <cell r="C109" t="str">
            <v>Volume pekerjaan  :</v>
          </cell>
          <cell r="D109">
            <v>0</v>
          </cell>
          <cell r="E109" t="str">
            <v>M3</v>
          </cell>
        </row>
        <row r="121">
          <cell r="A121" t="str">
            <v>ITEM PEMBAYARAN NO.</v>
          </cell>
          <cell r="D121" t="str">
            <v>:  3.1 (2)</v>
          </cell>
          <cell r="J121" t="str">
            <v>Analisa EI-312</v>
          </cell>
          <cell r="T121" t="str">
            <v>Analisa EI-312</v>
          </cell>
        </row>
        <row r="122">
          <cell r="A122" t="str">
            <v>JENIS PEKERJAAN</v>
          </cell>
          <cell r="D122" t="str">
            <v>:  Galian Batu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  <cell r="L123" t="str">
            <v>FORMULIR STANDAR UNTUK</v>
          </cell>
        </row>
        <row r="124">
          <cell r="L124" t="str">
            <v>PEREKAMAN ANALISA MASING-MASING HARGA SATUAN</v>
          </cell>
        </row>
        <row r="125">
          <cell r="L125" t="str">
            <v/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8">
          <cell r="L128" t="str">
            <v>PROYEK</v>
          </cell>
          <cell r="O128" t="str">
            <v>:</v>
          </cell>
        </row>
        <row r="129">
          <cell r="A129" t="str">
            <v>I.</v>
          </cell>
          <cell r="C129" t="str">
            <v>ASUMSI</v>
          </cell>
          <cell r="L129" t="str">
            <v>No. PAKET KONTRAK</v>
          </cell>
          <cell r="O129" t="str">
            <v>:</v>
          </cell>
        </row>
        <row r="130">
          <cell r="A130">
            <v>1</v>
          </cell>
          <cell r="C130" t="str">
            <v>Pekerjaan dilakukan secara manual</v>
          </cell>
          <cell r="L130" t="str">
            <v>NAMA PAKET</v>
          </cell>
          <cell r="O130" t="str">
            <v>:</v>
          </cell>
        </row>
        <row r="131">
          <cell r="A131">
            <v>2</v>
          </cell>
          <cell r="C131" t="str">
            <v>Lokasi pekerjaan : sepanjang jalan</v>
          </cell>
          <cell r="L131" t="str">
            <v>PROP / KAB / KODYA</v>
          </cell>
          <cell r="O131" t="str">
            <v>:</v>
          </cell>
        </row>
        <row r="132">
          <cell r="A132">
            <v>3</v>
          </cell>
          <cell r="C132" t="str">
            <v>Kondisi Jalan   :  sedang / baik</v>
          </cell>
          <cell r="L132" t="str">
            <v>ITEM PEMBAYARAN NO.</v>
          </cell>
          <cell r="O132" t="str">
            <v>:  3.1 (2)</v>
          </cell>
          <cell r="R132" t="str">
            <v>PERKIRAAN VOL. PEK.</v>
          </cell>
          <cell r="T132" t="str">
            <v>:</v>
          </cell>
          <cell r="U132">
            <v>0</v>
          </cell>
        </row>
        <row r="133">
          <cell r="A133">
            <v>4</v>
          </cell>
          <cell r="C133" t="str">
            <v>Jam kerja efektif per-hari</v>
          </cell>
          <cell r="G133" t="str">
            <v>Tk</v>
          </cell>
          <cell r="H133">
            <v>7</v>
          </cell>
          <cell r="I133" t="str">
            <v>Jam</v>
          </cell>
          <cell r="L133" t="str">
            <v>JENIS PEKERJAAN</v>
          </cell>
          <cell r="O133" t="str">
            <v>:  Galian Batu</v>
          </cell>
          <cell r="R133" t="str">
            <v>TOTAL HARGA (Rp.)</v>
          </cell>
          <cell r="T133" t="str">
            <v>:</v>
          </cell>
          <cell r="U133">
            <v>0</v>
          </cell>
        </row>
        <row r="134">
          <cell r="A134">
            <v>5</v>
          </cell>
          <cell r="C134" t="str">
            <v>Faktor pengembangan bahan</v>
          </cell>
          <cell r="G134" t="str">
            <v>Fk</v>
          </cell>
          <cell r="H134">
            <v>1.2</v>
          </cell>
          <cell r="I134" t="str">
            <v>-</v>
          </cell>
          <cell r="L134" t="str">
            <v>SATUAN PEMBAYARAN</v>
          </cell>
          <cell r="O134" t="str">
            <v>:  M3</v>
          </cell>
          <cell r="R134" t="str">
            <v>% THD. BIAYA PROYEK</v>
          </cell>
          <cell r="T134" t="str">
            <v>:</v>
          </cell>
          <cell r="U134" t="e">
            <v>#DIV/0!</v>
          </cell>
        </row>
        <row r="137">
          <cell r="A137" t="str">
            <v>II.</v>
          </cell>
          <cell r="C137" t="str">
            <v>URUTAN KERJA</v>
          </cell>
          <cell r="Q137" t="str">
            <v>PERKIRAAN</v>
          </cell>
          <cell r="R137" t="str">
            <v>HARGA</v>
          </cell>
          <cell r="S137" t="str">
            <v>JUMLAH</v>
          </cell>
        </row>
        <row r="138">
          <cell r="A138">
            <v>1</v>
          </cell>
          <cell r="C138" t="str">
            <v>Batu yg dipotong umumnya berada disisi jalan</v>
          </cell>
          <cell r="L138" t="str">
            <v>NO.</v>
          </cell>
          <cell r="N138" t="str">
            <v>KOMPONEN</v>
          </cell>
          <cell r="P138" t="str">
            <v>SATUAN</v>
          </cell>
          <cell r="Q138" t="str">
            <v>KUANTITAS</v>
          </cell>
          <cell r="R138" t="str">
            <v>SATUAN</v>
          </cell>
          <cell r="S138" t="str">
            <v>HARGA</v>
          </cell>
        </row>
        <row r="139">
          <cell r="A139">
            <v>2</v>
          </cell>
          <cell r="C139" t="str">
            <v>Penggalian dilakukan dengan Excavator, Compresor</v>
          </cell>
          <cell r="R139" t="str">
            <v>(Rp.)</v>
          </cell>
          <cell r="S139" t="str">
            <v>(Rp.)</v>
          </cell>
        </row>
        <row r="140">
          <cell r="C140" t="str">
            <v>dan Jack Hammer, dimuat ke dlm Truk dengan Loader.</v>
          </cell>
        </row>
        <row r="141">
          <cell r="A141">
            <v>3</v>
          </cell>
          <cell r="C141" t="str">
            <v>Dump Truck membuang material hasil galian keluar</v>
          </cell>
        </row>
        <row r="142">
          <cell r="C142" t="str">
            <v>lokasi jalan sejauh :</v>
          </cell>
          <cell r="G142" t="str">
            <v>L</v>
          </cell>
          <cell r="H142">
            <v>5</v>
          </cell>
          <cell r="I142" t="str">
            <v>Km</v>
          </cell>
          <cell r="L142" t="str">
            <v>A.</v>
          </cell>
          <cell r="N142" t="str">
            <v>TENAGA</v>
          </cell>
        </row>
        <row r="144">
          <cell r="L144" t="str">
            <v>1.</v>
          </cell>
          <cell r="N144" t="str">
            <v>Pekerja</v>
          </cell>
          <cell r="O144" t="str">
            <v>(L01)</v>
          </cell>
          <cell r="P144" t="str">
            <v>Jam</v>
          </cell>
          <cell r="Q144">
            <v>1</v>
          </cell>
          <cell r="R144">
            <v>2857.14</v>
          </cell>
          <cell r="U144">
            <v>2857.14</v>
          </cell>
        </row>
        <row r="145">
          <cell r="L145" t="str">
            <v>2.</v>
          </cell>
          <cell r="N145" t="str">
            <v>Mandor</v>
          </cell>
          <cell r="O145" t="str">
            <v>(L03)</v>
          </cell>
          <cell r="P145" t="str">
            <v>Jam</v>
          </cell>
          <cell r="Q145">
            <v>0.125</v>
          </cell>
          <cell r="R145">
            <v>3214.29</v>
          </cell>
          <cell r="U145">
            <v>401.78625</v>
          </cell>
        </row>
        <row r="146">
          <cell r="A146" t="str">
            <v>III.</v>
          </cell>
          <cell r="C146" t="str">
            <v>PEMAKAIAN BAHAN, ALAT DAN TENAGA</v>
          </cell>
        </row>
        <row r="148">
          <cell r="A148" t="str">
            <v xml:space="preserve">   1.</v>
          </cell>
          <cell r="C148" t="str">
            <v>BAHAN</v>
          </cell>
          <cell r="Q148" t="str">
            <v xml:space="preserve">JUMLAH HARGA TENAGA   </v>
          </cell>
          <cell r="U148">
            <v>3258.92625</v>
          </cell>
        </row>
        <row r="149">
          <cell r="C149" t="str">
            <v>Tidak ada bahan yang diperlukan</v>
          </cell>
        </row>
        <row r="150">
          <cell r="L150" t="str">
            <v>B.</v>
          </cell>
          <cell r="N150" t="str">
            <v>BAHAN</v>
          </cell>
        </row>
        <row r="152">
          <cell r="A152" t="str">
            <v xml:space="preserve">   2.</v>
          </cell>
          <cell r="C152" t="str">
            <v>ALAT</v>
          </cell>
        </row>
        <row r="153">
          <cell r="A153" t="str">
            <v xml:space="preserve">   2.a.</v>
          </cell>
          <cell r="C153" t="str">
            <v>COMPRESSOR, EXCAVATOR, JACK HAMMER &amp; LOADER</v>
          </cell>
          <cell r="J153" t="str">
            <v xml:space="preserve"> (E05/26/10/15)</v>
          </cell>
        </row>
        <row r="154">
          <cell r="C154" t="str">
            <v>Produksi per jam</v>
          </cell>
          <cell r="G154" t="str">
            <v>Q1</v>
          </cell>
          <cell r="H154">
            <v>8</v>
          </cell>
          <cell r="I154" t="str">
            <v>M3 / Jam</v>
          </cell>
        </row>
        <row r="156">
          <cell r="C156" t="str">
            <v>Koefisien Alat / m3</v>
          </cell>
          <cell r="D156" t="str">
            <v xml:space="preserve"> =  1  :  Q1</v>
          </cell>
          <cell r="G156" t="str">
            <v>(E05/26)</v>
          </cell>
          <cell r="H156">
            <v>0.125</v>
          </cell>
          <cell r="I156" t="str">
            <v>Jam</v>
          </cell>
        </row>
        <row r="158">
          <cell r="Q158" t="str">
            <v xml:space="preserve">JUMLAH HARGA BAHAN   </v>
          </cell>
          <cell r="U158">
            <v>0</v>
          </cell>
        </row>
        <row r="159">
          <cell r="A159" t="str">
            <v xml:space="preserve">   2.b.</v>
          </cell>
          <cell r="C159" t="str">
            <v>DUMP TRUCK</v>
          </cell>
          <cell r="G159" t="str">
            <v>(E08)</v>
          </cell>
        </row>
        <row r="160">
          <cell r="C160" t="str">
            <v>Kapasitas bak</v>
          </cell>
          <cell r="G160" t="str">
            <v>V</v>
          </cell>
          <cell r="H160">
            <v>4</v>
          </cell>
          <cell r="I160" t="str">
            <v>M3</v>
          </cell>
          <cell r="L160" t="str">
            <v>C.</v>
          </cell>
          <cell r="N160" t="str">
            <v>PERALATAN</v>
          </cell>
        </row>
        <row r="161">
          <cell r="C161" t="str">
            <v>Faktor  efisiensi alat</v>
          </cell>
          <cell r="G161" t="str">
            <v>Fa</v>
          </cell>
          <cell r="H161">
            <v>0.83</v>
          </cell>
          <cell r="I161" t="str">
            <v>-</v>
          </cell>
          <cell r="L161" t="str">
            <v>1.</v>
          </cell>
          <cell r="N161" t="str">
            <v>Compressor</v>
          </cell>
          <cell r="O161" t="str">
            <v>(E05)</v>
          </cell>
          <cell r="P161" t="str">
            <v>Jam</v>
          </cell>
          <cell r="Q161">
            <v>0.125</v>
          </cell>
          <cell r="R161">
            <v>53840.365312835944</v>
          </cell>
          <cell r="U161">
            <v>6730.045664104493</v>
          </cell>
        </row>
        <row r="162">
          <cell r="C162" t="str">
            <v>Kecepatan rata-rata bermuatan</v>
          </cell>
          <cell r="G162" t="str">
            <v>v1</v>
          </cell>
          <cell r="H162">
            <v>45</v>
          </cell>
          <cell r="I162" t="str">
            <v>KM/Jam</v>
          </cell>
          <cell r="L162" t="str">
            <v>2.</v>
          </cell>
          <cell r="N162" t="str">
            <v>Jack Hammer</v>
          </cell>
          <cell r="O162" t="str">
            <v>(E26)</v>
          </cell>
          <cell r="P162" t="str">
            <v>Jam</v>
          </cell>
          <cell r="Q162">
            <v>0.125</v>
          </cell>
          <cell r="R162">
            <v>16417.550326811437</v>
          </cell>
          <cell r="U162">
            <v>2052.1937908514296</v>
          </cell>
        </row>
        <row r="163">
          <cell r="C163" t="str">
            <v>Kecepatan rata-rata kosong</v>
          </cell>
          <cell r="G163" t="str">
            <v>v2</v>
          </cell>
          <cell r="H163">
            <v>60</v>
          </cell>
          <cell r="I163" t="str">
            <v>KM/Jam</v>
          </cell>
          <cell r="L163" t="str">
            <v>3.</v>
          </cell>
          <cell r="N163" t="str">
            <v>Wheel Loader</v>
          </cell>
          <cell r="O163" t="str">
            <v>(E15)</v>
          </cell>
          <cell r="P163" t="str">
            <v>Jam</v>
          </cell>
          <cell r="Q163">
            <v>0.125</v>
          </cell>
          <cell r="R163">
            <v>163808.13869490434</v>
          </cell>
          <cell r="U163">
            <v>20476.017336863042</v>
          </cell>
        </row>
        <row r="164">
          <cell r="C164" t="str">
            <v>Waktu  siklus</v>
          </cell>
          <cell r="G164" t="str">
            <v>Ts1</v>
          </cell>
          <cell r="I164" t="str">
            <v>menit</v>
          </cell>
          <cell r="L164" t="str">
            <v>4.</v>
          </cell>
          <cell r="N164" t="str">
            <v>Excavator</v>
          </cell>
          <cell r="O164" t="str">
            <v>(E10)</v>
          </cell>
          <cell r="P164" t="str">
            <v>Jam</v>
          </cell>
          <cell r="Q164">
            <v>0.125</v>
          </cell>
          <cell r="R164">
            <v>238185.05650827778</v>
          </cell>
          <cell r="U164">
            <v>29773.132063534722</v>
          </cell>
        </row>
        <row r="165">
          <cell r="C165" t="str">
            <v>- Waktu tempuh isi</v>
          </cell>
          <cell r="E165" t="str">
            <v>=   (L  :  v1)  x  60</v>
          </cell>
          <cell r="G165" t="str">
            <v>T1</v>
          </cell>
          <cell r="H165">
            <v>6.6666666666666661</v>
          </cell>
          <cell r="I165" t="str">
            <v>menit</v>
          </cell>
          <cell r="L165">
            <v>5</v>
          </cell>
          <cell r="N165" t="str">
            <v>Dump Truck</v>
          </cell>
          <cell r="O165" t="str">
            <v>(E08)</v>
          </cell>
          <cell r="P165" t="str">
            <v>Jam</v>
          </cell>
          <cell r="Q165">
            <v>0.26305220883534136</v>
          </cell>
          <cell r="R165">
            <v>153645.58193291764</v>
          </cell>
          <cell r="U165">
            <v>40416.809705245403</v>
          </cell>
        </row>
        <row r="166">
          <cell r="C166" t="str">
            <v>- Waktu tempuh kosong</v>
          </cell>
          <cell r="E166" t="str">
            <v>=   (L  :  v2)  x  60</v>
          </cell>
          <cell r="G166" t="str">
            <v>T2</v>
          </cell>
          <cell r="H166">
            <v>5</v>
          </cell>
          <cell r="I166" t="str">
            <v>menit</v>
          </cell>
          <cell r="N166" t="str">
            <v>Alat  bantu</v>
          </cell>
          <cell r="P166" t="str">
            <v>Ls</v>
          </cell>
          <cell r="Q166">
            <v>1</v>
          </cell>
          <cell r="R166">
            <v>225</v>
          </cell>
          <cell r="U166">
            <v>225</v>
          </cell>
        </row>
        <row r="167">
          <cell r="C167" t="str">
            <v>- Muat</v>
          </cell>
          <cell r="E167" t="str">
            <v>=   (V  :  Q1) x 60</v>
          </cell>
          <cell r="G167" t="str">
            <v>T3</v>
          </cell>
          <cell r="H167">
            <v>30</v>
          </cell>
          <cell r="I167" t="str">
            <v>menit</v>
          </cell>
        </row>
        <row r="168">
          <cell r="C168" t="str">
            <v>- Lain-lain</v>
          </cell>
          <cell r="G168" t="str">
            <v>T4</v>
          </cell>
          <cell r="H168">
            <v>2</v>
          </cell>
          <cell r="I168" t="str">
            <v>menit</v>
          </cell>
        </row>
        <row r="169">
          <cell r="G169" t="str">
            <v>Ts1</v>
          </cell>
          <cell r="H169">
            <v>43.666666666666664</v>
          </cell>
          <cell r="I169" t="str">
            <v>menit</v>
          </cell>
        </row>
        <row r="170">
          <cell r="Q170" t="str">
            <v xml:space="preserve">JUMLAH HARGA PERALATAN   </v>
          </cell>
          <cell r="U170">
            <v>99673.198560599092</v>
          </cell>
        </row>
        <row r="172">
          <cell r="C172" t="str">
            <v>Kapasitas Produksi / Jam   =</v>
          </cell>
          <cell r="E172" t="str">
            <v>V x Fa x 60</v>
          </cell>
          <cell r="G172" t="str">
            <v>Q2</v>
          </cell>
          <cell r="H172">
            <v>3.8015267175572518</v>
          </cell>
          <cell r="I172" t="str">
            <v xml:space="preserve">M3 / Jam </v>
          </cell>
          <cell r="L172" t="str">
            <v>D.</v>
          </cell>
          <cell r="N172" t="str">
            <v>JUMLAH HARGA TENAGA, BAHAN DAN PERALATAN  ( A + B + C )</v>
          </cell>
          <cell r="U172">
            <v>102932.1248105991</v>
          </cell>
        </row>
        <row r="173">
          <cell r="E173" t="str">
            <v xml:space="preserve">    Fk x Ts1</v>
          </cell>
          <cell r="L173" t="str">
            <v>E.</v>
          </cell>
          <cell r="N173" t="str">
            <v>OVERHEAD &amp; PROFIT</v>
          </cell>
          <cell r="P173">
            <v>10</v>
          </cell>
          <cell r="Q173" t="str">
            <v>%  x  D</v>
          </cell>
          <cell r="U173">
            <v>10293.212481059911</v>
          </cell>
        </row>
        <row r="174">
          <cell r="L174" t="str">
            <v>F.</v>
          </cell>
          <cell r="N174" t="str">
            <v>HARGA SATUAN PEKERJAAN  ( D + E )</v>
          </cell>
          <cell r="U174">
            <v>113225.337291659</v>
          </cell>
        </row>
        <row r="175">
          <cell r="L175" t="str">
            <v>Note: 1</v>
          </cell>
          <cell r="N175" t="str">
            <v>SATUAN dapat berdasarkan atas jam operasi untuk Tenaga Kerja dan Peralatan, volume dan/atau ukuran</v>
          </cell>
        </row>
        <row r="176">
          <cell r="C176" t="str">
            <v>Koefisien Alat / m3</v>
          </cell>
          <cell r="D176" t="str">
            <v xml:space="preserve"> =  1  :  Q2</v>
          </cell>
          <cell r="G176" t="str">
            <v>(E08)</v>
          </cell>
          <cell r="H176">
            <v>0.26305220883534136</v>
          </cell>
          <cell r="I176" t="str">
            <v>Jam</v>
          </cell>
          <cell r="N176" t="str">
            <v>berat untuk bahan-bahan.</v>
          </cell>
        </row>
        <row r="177">
          <cell r="L177">
            <v>2</v>
          </cell>
          <cell r="N177" t="str">
            <v>Kuantitas satuan adalah kuantitas setiap komponen untuk menyelesaikan satu satuan pekerjaan dari nomor</v>
          </cell>
        </row>
        <row r="178">
          <cell r="N178" t="str">
            <v>mata pembayaran.</v>
          </cell>
        </row>
        <row r="179">
          <cell r="L179">
            <v>3</v>
          </cell>
          <cell r="N179" t="str">
            <v>Biaya satuan untuk peralatan sudah termasuk bahan bakar, bahan habis dipakai dan operator.</v>
          </cell>
        </row>
        <row r="180">
          <cell r="L180">
            <v>4</v>
          </cell>
          <cell r="N180" t="str">
            <v>Biaya satuan sudah termasuk pengeluaran untuk seluruh pajak yang berkaitan (tetapi tidak termasuk PPN</v>
          </cell>
        </row>
        <row r="181">
          <cell r="J181" t="str">
            <v>Berlanjut ke halaman berikut</v>
          </cell>
          <cell r="N181" t="str">
            <v>yang dibayar dari kontrak) dan biaya-biaya lainnya.</v>
          </cell>
        </row>
        <row r="182">
          <cell r="A182" t="str">
            <v>ITEM PEMBAYARAN NO.</v>
          </cell>
          <cell r="D182" t="str">
            <v>:  3.1 (2)</v>
          </cell>
          <cell r="J182" t="str">
            <v>Analisa EI-312</v>
          </cell>
        </row>
        <row r="183">
          <cell r="A183" t="str">
            <v>JENIS PEKERJAAN</v>
          </cell>
          <cell r="D183" t="str">
            <v>:  Galian Batu</v>
          </cell>
        </row>
        <row r="184">
          <cell r="A184" t="str">
            <v>SATUAN PEMBAYARAN</v>
          </cell>
          <cell r="D184" t="str">
            <v>:  M3</v>
          </cell>
          <cell r="H184" t="str">
            <v xml:space="preserve">         URAIAN ANALISA HARGA SATUAN</v>
          </cell>
        </row>
        <row r="185">
          <cell r="J185" t="str">
            <v>Lanjutan</v>
          </cell>
        </row>
        <row r="187">
          <cell r="A187" t="str">
            <v>No.</v>
          </cell>
          <cell r="C187" t="str">
            <v>U R A I A N</v>
          </cell>
          <cell r="G187" t="str">
            <v>KODE</v>
          </cell>
          <cell r="H187" t="str">
            <v>KOEF.</v>
          </cell>
          <cell r="I187" t="str">
            <v>SATUAN</v>
          </cell>
          <cell r="J187" t="str">
            <v>KETERANGAN</v>
          </cell>
        </row>
        <row r="190">
          <cell r="A190" t="str">
            <v>2.d.</v>
          </cell>
          <cell r="C190" t="str">
            <v>ALAT  BANTU</v>
          </cell>
        </row>
        <row r="191">
          <cell r="C191" t="str">
            <v>Diperlukan alat-alat bantu kecil</v>
          </cell>
          <cell r="J191" t="str">
            <v>Lump Sump</v>
          </cell>
        </row>
        <row r="192">
          <cell r="C192" t="str">
            <v>- Pahat / Tatah</v>
          </cell>
          <cell r="D192" t="str">
            <v>=  2  buah</v>
          </cell>
        </row>
        <row r="193">
          <cell r="C193" t="str">
            <v>- Palu Besar</v>
          </cell>
          <cell r="D193" t="str">
            <v>=  2  buah</v>
          </cell>
        </row>
        <row r="195">
          <cell r="A195" t="str">
            <v xml:space="preserve">   3.</v>
          </cell>
          <cell r="C195" t="str">
            <v>TENAGA</v>
          </cell>
        </row>
        <row r="196">
          <cell r="C196" t="str">
            <v>Produksi menentukan : JACK HAMMER</v>
          </cell>
          <cell r="G196" t="str">
            <v>Q1</v>
          </cell>
          <cell r="H196">
            <v>8</v>
          </cell>
          <cell r="I196" t="str">
            <v>M3/Jam</v>
          </cell>
        </row>
        <row r="197">
          <cell r="C197" t="str">
            <v>Produksi Galian / hari  =  Tk x Q1</v>
          </cell>
          <cell r="G197" t="str">
            <v>Qt</v>
          </cell>
          <cell r="H197">
            <v>56</v>
          </cell>
          <cell r="I197" t="str">
            <v>M3</v>
          </cell>
        </row>
        <row r="198">
          <cell r="C198" t="str">
            <v>Kebutuhan tenaga :</v>
          </cell>
        </row>
        <row r="199">
          <cell r="D199" t="str">
            <v>- Pekerja</v>
          </cell>
          <cell r="G199" t="str">
            <v>P</v>
          </cell>
          <cell r="H199">
            <v>8</v>
          </cell>
          <cell r="I199" t="str">
            <v>orang</v>
          </cell>
        </row>
        <row r="200">
          <cell r="D200" t="str">
            <v>- Mandor</v>
          </cell>
          <cell r="G200" t="str">
            <v>M</v>
          </cell>
          <cell r="H200">
            <v>1</v>
          </cell>
          <cell r="I200" t="str">
            <v>orang</v>
          </cell>
        </row>
        <row r="202">
          <cell r="C202" t="str">
            <v>Koefisien tenaga / M3   :</v>
          </cell>
        </row>
        <row r="203">
          <cell r="D203" t="str">
            <v>- Pekerja</v>
          </cell>
          <cell r="E203" t="str">
            <v>= (Tk x P) : Qt</v>
          </cell>
          <cell r="G203" t="str">
            <v>(L01)</v>
          </cell>
          <cell r="H203">
            <v>1</v>
          </cell>
          <cell r="I203" t="str">
            <v>Jam</v>
          </cell>
        </row>
        <row r="204">
          <cell r="D204" t="str">
            <v>- Mandor</v>
          </cell>
          <cell r="E204" t="str">
            <v>= (Tk x M) : Qt</v>
          </cell>
          <cell r="G204" t="str">
            <v>(L03)</v>
          </cell>
          <cell r="H204">
            <v>0.125</v>
          </cell>
          <cell r="I204" t="str">
            <v>Jam</v>
          </cell>
        </row>
        <row r="206">
          <cell r="A206" t="str">
            <v>4.</v>
          </cell>
          <cell r="C206" t="str">
            <v>HARGA DASAR SATUAN UPAH, BAHAN DAN ALAT</v>
          </cell>
        </row>
        <row r="207">
          <cell r="C207" t="str">
            <v>Lihat lampiran.</v>
          </cell>
        </row>
        <row r="209">
          <cell r="A209" t="str">
            <v>5.</v>
          </cell>
          <cell r="C209" t="str">
            <v>ANALISA HARGA SATUAN PEKERJAAN</v>
          </cell>
        </row>
        <row r="210">
          <cell r="C210" t="str">
            <v>Lihat perhitungan dalam FORMULIR STANDAR UNTUK</v>
          </cell>
        </row>
        <row r="211">
          <cell r="C211" t="str">
            <v>PEREKEMAN ANALISA MASING-MASING HARGA</v>
          </cell>
        </row>
        <row r="212">
          <cell r="C212" t="str">
            <v>SATUAN.</v>
          </cell>
        </row>
        <row r="213">
          <cell r="C213" t="str">
            <v>Didapat Harga Satuan Pekerjaan :</v>
          </cell>
        </row>
        <row r="215">
          <cell r="C215" t="str">
            <v xml:space="preserve">Rp.  </v>
          </cell>
          <cell r="D215">
            <v>113225.337291659</v>
          </cell>
          <cell r="E215" t="str">
            <v xml:space="preserve"> / M3</v>
          </cell>
        </row>
        <row r="218">
          <cell r="A218" t="str">
            <v>6.</v>
          </cell>
          <cell r="C218" t="str">
            <v>WAKTU PELAKSANAAN YANG DIPERLUKAN</v>
          </cell>
        </row>
        <row r="219">
          <cell r="C219" t="str">
            <v>Masa Pelaksanaan :</v>
          </cell>
          <cell r="D219" t="str">
            <v>. . . . . . . . . . . .</v>
          </cell>
          <cell r="E219" t="str">
            <v>bulan</v>
          </cell>
        </row>
        <row r="221">
          <cell r="A221" t="str">
            <v>7.</v>
          </cell>
          <cell r="C221" t="str">
            <v>VOLUME PEKERJAAN YANG DIPERLUKAN</v>
          </cell>
        </row>
        <row r="222">
          <cell r="C222" t="str">
            <v>Volume pekerjaan  :</v>
          </cell>
          <cell r="D222">
            <v>0</v>
          </cell>
          <cell r="E222" t="str">
            <v>M3</v>
          </cell>
        </row>
        <row r="255">
          <cell r="A255" t="str">
            <v>ITEM PEMBAYARAN NO.</v>
          </cell>
          <cell r="D255" t="str">
            <v>:  3.1 (6)</v>
          </cell>
          <cell r="J255" t="str">
            <v>Analisa EI-313</v>
          </cell>
          <cell r="T255" t="str">
            <v>Analisa EI-313</v>
          </cell>
        </row>
        <row r="256">
          <cell r="A256" t="str">
            <v>JENIS PEKERJAAN</v>
          </cell>
          <cell r="D256" t="str">
            <v>:  Galian Struktur dengan Kedalaman 0 - 2 M</v>
          </cell>
        </row>
        <row r="257">
          <cell r="A257" t="str">
            <v>SATUAN PEMBAYARAN</v>
          </cell>
          <cell r="D257" t="str">
            <v>:  M3</v>
          </cell>
          <cell r="H257" t="str">
            <v xml:space="preserve">         URAIAN ANALISA HARGA SATUAN</v>
          </cell>
          <cell r="L257" t="str">
            <v>FORMULIR STANDAR UNTUK</v>
          </cell>
        </row>
        <row r="258">
          <cell r="L258" t="str">
            <v>PEREKAMAN ANALISA MASING-MASING HARGA SATUAN</v>
          </cell>
        </row>
        <row r="259">
          <cell r="L259" t="str">
            <v/>
          </cell>
        </row>
        <row r="260">
          <cell r="A260" t="str">
            <v>No.</v>
          </cell>
          <cell r="C260" t="str">
            <v>U R A I A N</v>
          </cell>
          <cell r="G260" t="str">
            <v>KODE</v>
          </cell>
          <cell r="H260" t="str">
            <v>KOEF.</v>
          </cell>
          <cell r="I260" t="str">
            <v>SATUAN</v>
          </cell>
          <cell r="J260" t="str">
            <v>KETERANGAN</v>
          </cell>
        </row>
        <row r="262">
          <cell r="L262" t="str">
            <v>PROYEK</v>
          </cell>
          <cell r="O262" t="str">
            <v>:</v>
          </cell>
        </row>
        <row r="263">
          <cell r="A263" t="str">
            <v>I.</v>
          </cell>
          <cell r="C263" t="str">
            <v>ASUMSI</v>
          </cell>
          <cell r="L263" t="str">
            <v>No. PAKET KONTRAK</v>
          </cell>
          <cell r="O263" t="str">
            <v>:</v>
          </cell>
        </row>
        <row r="264">
          <cell r="A264">
            <v>1</v>
          </cell>
          <cell r="C264" t="str">
            <v>Pekerjaan dilakukan secara manual</v>
          </cell>
          <cell r="L264" t="str">
            <v>NAMA PAKET</v>
          </cell>
          <cell r="O264" t="str">
            <v>:</v>
          </cell>
        </row>
        <row r="265">
          <cell r="A265">
            <v>2</v>
          </cell>
          <cell r="C265" t="str">
            <v>Lokasi pekerjaan : sekitar jembatan</v>
          </cell>
          <cell r="L265" t="str">
            <v>PROP / KAB / KODYA</v>
          </cell>
          <cell r="O265" t="str">
            <v>:</v>
          </cell>
        </row>
        <row r="266">
          <cell r="A266">
            <v>3</v>
          </cell>
          <cell r="C266" t="str">
            <v>Kondisi Jalan   :  sedang / baik</v>
          </cell>
          <cell r="L266" t="str">
            <v>ITEM PEMBAYARAN NO.</v>
          </cell>
          <cell r="O266" t="str">
            <v>:  3.1 (6)</v>
          </cell>
          <cell r="R266" t="str">
            <v>PERKIRAAN VOL. PEK.</v>
          </cell>
          <cell r="T266" t="str">
            <v>:</v>
          </cell>
          <cell r="U266">
            <v>0</v>
          </cell>
        </row>
        <row r="267">
          <cell r="A267">
            <v>4</v>
          </cell>
          <cell r="C267" t="str">
            <v>Jam kerja efektif per-hari</v>
          </cell>
          <cell r="G267" t="str">
            <v>Tk</v>
          </cell>
          <cell r="H267">
            <v>7</v>
          </cell>
          <cell r="I267" t="str">
            <v>Jam</v>
          </cell>
          <cell r="L267" t="str">
            <v>JENIS PEKERJAAN</v>
          </cell>
          <cell r="O267" t="str">
            <v>:  Galian Struktur dengan Kedalaman 0 - 2 M</v>
          </cell>
          <cell r="R267" t="str">
            <v>TOTAL HARGA (Rp.)</v>
          </cell>
          <cell r="T267" t="str">
            <v>:</v>
          </cell>
          <cell r="U267">
            <v>0</v>
          </cell>
        </row>
        <row r="268">
          <cell r="A268">
            <v>5</v>
          </cell>
          <cell r="C268" t="str">
            <v>Faktor pengembangan bahan</v>
          </cell>
          <cell r="G268" t="str">
            <v>Fh</v>
          </cell>
          <cell r="H268">
            <v>1.2</v>
          </cell>
          <cell r="I268" t="str">
            <v>-</v>
          </cell>
          <cell r="L268" t="str">
            <v>SATUAN PEMBAYARAN</v>
          </cell>
          <cell r="O268" t="str">
            <v>:  M3</v>
          </cell>
          <cell r="R268" t="str">
            <v>% THD. BIAYA PROYEK</v>
          </cell>
          <cell r="T268" t="str">
            <v>:</v>
          </cell>
          <cell r="U268" t="e">
            <v>#DIV/0!</v>
          </cell>
        </row>
        <row r="269">
          <cell r="A269">
            <v>6</v>
          </cell>
          <cell r="C269" t="str">
            <v>Pengurugan kembali (backfill) untuk struktur</v>
          </cell>
          <cell r="G269" t="str">
            <v>Uk</v>
          </cell>
          <cell r="H269">
            <v>50</v>
          </cell>
          <cell r="I269" t="str">
            <v>%/M3</v>
          </cell>
        </row>
        <row r="271">
          <cell r="A271" t="str">
            <v>II.</v>
          </cell>
          <cell r="C271" t="str">
            <v>METHODE PELAKSANAAN</v>
          </cell>
          <cell r="Q271" t="str">
            <v>PERKIRAAN</v>
          </cell>
          <cell r="R271" t="str">
            <v>HARGA</v>
          </cell>
          <cell r="S271" t="str">
            <v>JUMLAH</v>
          </cell>
        </row>
        <row r="272">
          <cell r="A272">
            <v>1</v>
          </cell>
          <cell r="C272" t="str">
            <v>Tanah yang dipotong berada disekitar lokasi</v>
          </cell>
          <cell r="L272" t="str">
            <v>NO.</v>
          </cell>
          <cell r="N272" t="str">
            <v>KOMPONEN</v>
          </cell>
          <cell r="P272" t="str">
            <v>SATUAN</v>
          </cell>
          <cell r="Q272" t="str">
            <v>KUANTITAS</v>
          </cell>
          <cell r="R272" t="str">
            <v>SATUAN</v>
          </cell>
          <cell r="S272" t="str">
            <v>HARGA</v>
          </cell>
        </row>
        <row r="273">
          <cell r="A273">
            <v>2</v>
          </cell>
          <cell r="C273" t="str">
            <v>Penggalian dilakukan dengan menggunakan alat</v>
          </cell>
          <cell r="R273" t="str">
            <v>(Rp.)</v>
          </cell>
          <cell r="S273" t="str">
            <v>(Rp.)</v>
          </cell>
        </row>
        <row r="274">
          <cell r="C274" t="str">
            <v>Excavator</v>
          </cell>
        </row>
        <row r="275">
          <cell r="A275">
            <v>3</v>
          </cell>
          <cell r="C275" t="str">
            <v>Bulldozer mengangkut/mengusur hasil galian ke tempat</v>
          </cell>
        </row>
        <row r="276">
          <cell r="C276" t="str">
            <v>pembuangan di sekitar lokasi pekerjaan</v>
          </cell>
          <cell r="G276" t="str">
            <v>L</v>
          </cell>
          <cell r="H276">
            <v>0.1</v>
          </cell>
          <cell r="I276" t="str">
            <v>Km</v>
          </cell>
          <cell r="L276" t="str">
            <v>A.</v>
          </cell>
          <cell r="N276" t="str">
            <v>TENAGA</v>
          </cell>
        </row>
        <row r="278">
          <cell r="A278" t="str">
            <v>III.</v>
          </cell>
          <cell r="C278" t="str">
            <v>PEMAKAIAN BAHAN, ALAT DAN TENAGA</v>
          </cell>
          <cell r="L278" t="str">
            <v>1.</v>
          </cell>
          <cell r="N278" t="str">
            <v>Pekerja</v>
          </cell>
          <cell r="O278" t="str">
            <v>(L01)</v>
          </cell>
          <cell r="P278" t="str">
            <v>Jam</v>
          </cell>
          <cell r="Q278">
            <v>0.12701025480797318</v>
          </cell>
          <cell r="R278">
            <v>2857.14</v>
          </cell>
          <cell r="U278">
            <v>362.88607942205249</v>
          </cell>
        </row>
        <row r="279">
          <cell r="L279" t="str">
            <v>2.</v>
          </cell>
          <cell r="N279" t="str">
            <v>Mandor</v>
          </cell>
          <cell r="O279" t="str">
            <v>(L03)</v>
          </cell>
          <cell r="P279" t="str">
            <v>Jam</v>
          </cell>
          <cell r="Q279">
            <v>3.1752563701993294E-2</v>
          </cell>
          <cell r="R279">
            <v>3214.29</v>
          </cell>
          <cell r="U279">
            <v>102.06194798168002</v>
          </cell>
        </row>
        <row r="280">
          <cell r="A280" t="str">
            <v xml:space="preserve">   1.</v>
          </cell>
          <cell r="C280" t="str">
            <v>BAHAN</v>
          </cell>
        </row>
        <row r="281">
          <cell r="C281" t="str">
            <v>- Urugan Pilihan (untuk backfill)</v>
          </cell>
          <cell r="E281" t="str">
            <v>= Uk x 1M3</v>
          </cell>
          <cell r="G281" t="str">
            <v>(EI-322)</v>
          </cell>
          <cell r="H281">
            <v>0.5</v>
          </cell>
          <cell r="I281" t="str">
            <v>M3</v>
          </cell>
        </row>
        <row r="282">
          <cell r="Q282" t="str">
            <v xml:space="preserve">JUMLAH HARGA TENAGA   </v>
          </cell>
          <cell r="U282">
            <v>464.94802740373251</v>
          </cell>
        </row>
        <row r="283">
          <cell r="A283" t="str">
            <v xml:space="preserve">   2.</v>
          </cell>
          <cell r="C283" t="str">
            <v>ALAT</v>
          </cell>
        </row>
        <row r="284">
          <cell r="A284" t="str">
            <v xml:space="preserve">   2.a.</v>
          </cell>
          <cell r="C284" t="str">
            <v>EXCAVATOR</v>
          </cell>
          <cell r="G284" t="str">
            <v>(E10)</v>
          </cell>
          <cell r="L284" t="str">
            <v>B.</v>
          </cell>
          <cell r="N284" t="str">
            <v>BAHAN</v>
          </cell>
        </row>
        <row r="285">
          <cell r="C285" t="str">
            <v>Kapasitas Bucket</v>
          </cell>
          <cell r="G285" t="str">
            <v>V</v>
          </cell>
          <cell r="H285">
            <v>0.93</v>
          </cell>
          <cell r="I285" t="str">
            <v>M3</v>
          </cell>
        </row>
        <row r="286">
          <cell r="C286" t="str">
            <v>Faktor Bucket</v>
          </cell>
          <cell r="G286" t="str">
            <v>Fb</v>
          </cell>
          <cell r="H286">
            <v>0.9</v>
          </cell>
          <cell r="I286" t="str">
            <v>-</v>
          </cell>
          <cell r="L286" t="str">
            <v>1.</v>
          </cell>
          <cell r="N286" t="str">
            <v xml:space="preserve">Urugan Pilihan </v>
          </cell>
          <cell r="O286" t="str">
            <v>(EI-322)</v>
          </cell>
          <cell r="P286" t="str">
            <v>M3</v>
          </cell>
          <cell r="Q286">
            <v>0.5</v>
          </cell>
          <cell r="R286">
            <v>455558.60740011773</v>
          </cell>
          <cell r="U286">
            <v>227779.30370005887</v>
          </cell>
        </row>
        <row r="287">
          <cell r="C287" t="str">
            <v>Faktor  Efisiensi alat</v>
          </cell>
          <cell r="G287" t="str">
            <v>Fa</v>
          </cell>
          <cell r="H287">
            <v>0.83</v>
          </cell>
          <cell r="I287" t="str">
            <v>-</v>
          </cell>
        </row>
        <row r="288">
          <cell r="C288" t="str">
            <v>Faktor kedalaman</v>
          </cell>
          <cell r="G288" t="str">
            <v>Fd</v>
          </cell>
          <cell r="H288">
            <v>0.8</v>
          </cell>
          <cell r="I288" t="str">
            <v>-</v>
          </cell>
        </row>
        <row r="289">
          <cell r="C289" t="str">
            <v>Berat isi material</v>
          </cell>
          <cell r="G289" t="str">
            <v>Bim</v>
          </cell>
          <cell r="H289">
            <v>0.85</v>
          </cell>
          <cell r="I289" t="str">
            <v>-</v>
          </cell>
        </row>
        <row r="291">
          <cell r="C291" t="str">
            <v>Waktu siklus</v>
          </cell>
        </row>
        <row r="292">
          <cell r="C292" t="str">
            <v>- Menggali / memuat</v>
          </cell>
          <cell r="G292" t="str">
            <v>Te1</v>
          </cell>
          <cell r="H292">
            <v>0.5</v>
          </cell>
          <cell r="I292" t="str">
            <v>menit</v>
          </cell>
          <cell r="Q292" t="str">
            <v xml:space="preserve">JUMLAH HARGA BAHAN   </v>
          </cell>
          <cell r="U292">
            <v>227779.30370005887</v>
          </cell>
        </row>
        <row r="293">
          <cell r="C293" t="str">
            <v>- Lain-lain</v>
          </cell>
          <cell r="G293" t="str">
            <v>Te2</v>
          </cell>
          <cell r="H293">
            <v>0.25</v>
          </cell>
          <cell r="I293" t="str">
            <v>menit</v>
          </cell>
        </row>
        <row r="294">
          <cell r="G294" t="str">
            <v>Te</v>
          </cell>
          <cell r="H294">
            <v>0.75</v>
          </cell>
          <cell r="I294" t="str">
            <v>menit</v>
          </cell>
          <cell r="L294" t="str">
            <v>C.</v>
          </cell>
          <cell r="N294" t="str">
            <v>PERALATAN</v>
          </cell>
        </row>
        <row r="295">
          <cell r="L295" t="str">
            <v>1.</v>
          </cell>
          <cell r="N295" t="str">
            <v>Excavator</v>
          </cell>
          <cell r="O295" t="str">
            <v>(E10)</v>
          </cell>
          <cell r="P295" t="str">
            <v>Jam</v>
          </cell>
          <cell r="Q295">
            <v>3.1752563701993294E-2</v>
          </cell>
          <cell r="R295">
            <v>238185.05650827778</v>
          </cell>
          <cell r="U295">
            <v>7562.9861796419627</v>
          </cell>
        </row>
        <row r="296">
          <cell r="L296" t="str">
            <v>2.</v>
          </cell>
          <cell r="N296" t="str">
            <v>Bulldozer</v>
          </cell>
          <cell r="O296" t="str">
            <v>(E04)</v>
          </cell>
          <cell r="P296" t="str">
            <v>Jam</v>
          </cell>
          <cell r="Q296">
            <v>1.0213694283306062E-4</v>
          </cell>
          <cell r="R296">
            <v>256721.09983229413</v>
          </cell>
          <cell r="U296">
            <v>26.220708297611473</v>
          </cell>
        </row>
        <row r="297">
          <cell r="C297" t="str">
            <v>Kap. Prod. / jam =</v>
          </cell>
          <cell r="D297" t="str">
            <v>V  x Fb x Fa x Fd x Bim x 60</v>
          </cell>
          <cell r="G297" t="str">
            <v>Q1</v>
          </cell>
          <cell r="H297">
            <v>31.493520000000004</v>
          </cell>
          <cell r="I297" t="str">
            <v>M3/Jam</v>
          </cell>
          <cell r="L297" t="str">
            <v>3.</v>
          </cell>
          <cell r="N297" t="str">
            <v>Alat  bantu</v>
          </cell>
          <cell r="P297" t="str">
            <v>Ls</v>
          </cell>
          <cell r="Q297">
            <v>1</v>
          </cell>
          <cell r="R297">
            <v>100</v>
          </cell>
          <cell r="U297">
            <v>100</v>
          </cell>
        </row>
        <row r="298">
          <cell r="D298" t="str">
            <v>Te x Fh</v>
          </cell>
        </row>
        <row r="300">
          <cell r="C300" t="str">
            <v>Koefisien Alat / M3</v>
          </cell>
          <cell r="D300" t="str">
            <v xml:space="preserve"> =  1  :  Q1</v>
          </cell>
          <cell r="G300" t="str">
            <v>(E10)</v>
          </cell>
          <cell r="H300">
            <v>3.1752563701993294E-2</v>
          </cell>
          <cell r="I300" t="str">
            <v>Jam</v>
          </cell>
        </row>
        <row r="303">
          <cell r="A303" t="str">
            <v>2.a.</v>
          </cell>
          <cell r="C303" t="str">
            <v>BULLDOZER</v>
          </cell>
          <cell r="G303" t="str">
            <v>(E04)</v>
          </cell>
        </row>
        <row r="304">
          <cell r="C304" t="str">
            <v>Faktor pisau (blade)</v>
          </cell>
          <cell r="G304" t="str">
            <v>Fb</v>
          </cell>
          <cell r="H304">
            <v>1</v>
          </cell>
          <cell r="I304" t="str">
            <v>-</v>
          </cell>
          <cell r="Q304" t="str">
            <v xml:space="preserve">JUMLAH HARGA PERALATAN   </v>
          </cell>
          <cell r="U304">
            <v>7689.2068879395738</v>
          </cell>
        </row>
        <row r="305">
          <cell r="C305" t="str">
            <v>Faktor  efisiensi kerja</v>
          </cell>
          <cell r="G305" t="str">
            <v>Fa</v>
          </cell>
          <cell r="H305">
            <v>0.83</v>
          </cell>
          <cell r="I305" t="str">
            <v>-</v>
          </cell>
        </row>
        <row r="306">
          <cell r="C306" t="str">
            <v>Kecepatan mengupas</v>
          </cell>
          <cell r="G306" t="str">
            <v>Vf</v>
          </cell>
          <cell r="H306">
            <v>3</v>
          </cell>
          <cell r="I306" t="str">
            <v>Km/Jam</v>
          </cell>
          <cell r="L306" t="str">
            <v>D.</v>
          </cell>
          <cell r="N306" t="str">
            <v>JUMLAH HARGA TENAGA, BAHAN DAN PERALATAN  ( A + B + C )</v>
          </cell>
          <cell r="U306">
            <v>235933.45861540217</v>
          </cell>
        </row>
        <row r="307">
          <cell r="C307" t="str">
            <v>Kecepatan mundur</v>
          </cell>
          <cell r="G307" t="str">
            <v>Vr</v>
          </cell>
          <cell r="H307">
            <v>5</v>
          </cell>
          <cell r="I307" t="str">
            <v>Km/Jam</v>
          </cell>
          <cell r="L307" t="str">
            <v>E.</v>
          </cell>
          <cell r="N307" t="str">
            <v>OVERHEAD &amp; PROFIT</v>
          </cell>
          <cell r="P307">
            <v>10</v>
          </cell>
          <cell r="Q307" t="str">
            <v>%  x  D</v>
          </cell>
          <cell r="U307">
            <v>23593.34586154022</v>
          </cell>
        </row>
        <row r="308">
          <cell r="C308" t="str">
            <v>Kapasitas pisau</v>
          </cell>
          <cell r="G308" t="str">
            <v>q</v>
          </cell>
          <cell r="H308">
            <v>5.4</v>
          </cell>
          <cell r="I308" t="str">
            <v>M3</v>
          </cell>
          <cell r="L308" t="str">
            <v>F.</v>
          </cell>
          <cell r="N308" t="str">
            <v>HARGA SATUAN PEKERJAAN  ( D + E )</v>
          </cell>
          <cell r="U308">
            <v>259526.8044769424</v>
          </cell>
        </row>
        <row r="309">
          <cell r="A309" t="str">
            <v>`</v>
          </cell>
          <cell r="C309" t="str">
            <v>Faktor kemiringan (grade)</v>
          </cell>
          <cell r="G309" t="str">
            <v>Fm</v>
          </cell>
          <cell r="H309">
            <v>1</v>
          </cell>
          <cell r="L309" t="str">
            <v>Note: 1</v>
          </cell>
          <cell r="N309" t="str">
            <v>SATUAN dapat berdasarkan atas jam operasi untuk Tenaga Kerja dan Peralatan, volume dan/atau ukuran</v>
          </cell>
        </row>
        <row r="310">
          <cell r="N310" t="str">
            <v>berat untuk bahan-bahan.</v>
          </cell>
        </row>
        <row r="311">
          <cell r="L311">
            <v>2</v>
          </cell>
          <cell r="N311" t="str">
            <v>Kuantitas satuan adalah kuantitas setiap komponen untuk menyelesaikan satu satuan pekerjaan dari nomor</v>
          </cell>
        </row>
        <row r="312">
          <cell r="N312" t="str">
            <v>mata pembayaran.</v>
          </cell>
        </row>
        <row r="313">
          <cell r="L313">
            <v>3</v>
          </cell>
          <cell r="N313" t="str">
            <v>Biaya satuan untuk peralatan sudah termasuk bahan bakar, bahan habis dipakai dan operator.</v>
          </cell>
        </row>
        <row r="314">
          <cell r="L314">
            <v>4</v>
          </cell>
          <cell r="N314" t="str">
            <v>Biaya satuan sudah termasuk pengeluaran untuk seluruh pajak yang berkaitan (tetapi tidak termasuk PPN</v>
          </cell>
        </row>
        <row r="315">
          <cell r="J315" t="str">
            <v>Berlanjut ke halaman berikut</v>
          </cell>
          <cell r="N315" t="str">
            <v>yang dibayar dari kontrak) dan biaya-biaya lainnya.</v>
          </cell>
        </row>
        <row r="316">
          <cell r="A316" t="str">
            <v>ITEM PEMBAYARAN NO.</v>
          </cell>
          <cell r="D316" t="str">
            <v>:  3.1 (6)</v>
          </cell>
          <cell r="J316" t="str">
            <v>Analisa EI-313</v>
          </cell>
        </row>
        <row r="317">
          <cell r="A317" t="str">
            <v>JENIS PEKERJAAN</v>
          </cell>
          <cell r="D317" t="str">
            <v>:  Galian Struktur dengan Kedalaman 0 - 2 M</v>
          </cell>
        </row>
        <row r="318">
          <cell r="A318" t="str">
            <v>SATUAN PEMBAYARAN</v>
          </cell>
          <cell r="D318" t="str">
            <v>:  M3</v>
          </cell>
          <cell r="H318" t="str">
            <v xml:space="preserve">         URAIAN ANALISA HARGA SATUAN</v>
          </cell>
        </row>
        <row r="319">
          <cell r="J319" t="str">
            <v>Lanjutan</v>
          </cell>
        </row>
        <row r="321">
          <cell r="A321" t="str">
            <v>No.</v>
          </cell>
          <cell r="C321" t="str">
            <v>U R A I A N</v>
          </cell>
          <cell r="G321" t="str">
            <v>KODE</v>
          </cell>
          <cell r="H321" t="str">
            <v>KOEF.</v>
          </cell>
          <cell r="I321" t="str">
            <v>SATUAN</v>
          </cell>
          <cell r="J321" t="str">
            <v>KETERANGAN</v>
          </cell>
        </row>
        <row r="324">
          <cell r="C324" t="str">
            <v>Waktu Siklus</v>
          </cell>
          <cell r="G324" t="str">
            <v>Ts</v>
          </cell>
        </row>
        <row r="325">
          <cell r="C325" t="str">
            <v>- Waktu gusur</v>
          </cell>
          <cell r="D325" t="str">
            <v>= l / Vf</v>
          </cell>
          <cell r="G325" t="str">
            <v>T1</v>
          </cell>
          <cell r="H325">
            <v>1.6666666666666666E-2</v>
          </cell>
          <cell r="I325" t="str">
            <v>menit</v>
          </cell>
        </row>
        <row r="326">
          <cell r="C326" t="str">
            <v>- Waktu kembali</v>
          </cell>
          <cell r="D326" t="str">
            <v>= l / Vr</v>
          </cell>
          <cell r="G326" t="str">
            <v>T2</v>
          </cell>
          <cell r="H326">
            <v>0.01</v>
          </cell>
          <cell r="I326" t="str">
            <v>menit</v>
          </cell>
        </row>
        <row r="327">
          <cell r="C327" t="str">
            <v>- Waktu lain-lain</v>
          </cell>
          <cell r="G327" t="str">
            <v>T3</v>
          </cell>
          <cell r="H327">
            <v>8.0000000000000004E-4</v>
          </cell>
          <cell r="I327" t="str">
            <v>menit</v>
          </cell>
        </row>
        <row r="328">
          <cell r="G328" t="str">
            <v>Ts</v>
          </cell>
          <cell r="H328">
            <v>2.7466666666666664E-2</v>
          </cell>
          <cell r="I328" t="str">
            <v>menit</v>
          </cell>
        </row>
        <row r="330">
          <cell r="C330" t="str">
            <v>Kapasitas Produksi / Jam   =</v>
          </cell>
          <cell r="E330" t="str">
            <v>q x Fb x Fm x Fa x 60/Ts</v>
          </cell>
          <cell r="G330" t="str">
            <v>Q2</v>
          </cell>
          <cell r="H330">
            <v>9790.7766990291275</v>
          </cell>
          <cell r="I330" t="str">
            <v>M3</v>
          </cell>
        </row>
        <row r="333">
          <cell r="C333" t="str">
            <v>Koefisien Alat / M3</v>
          </cell>
          <cell r="D333" t="str">
            <v xml:space="preserve"> =  1  :  Q2</v>
          </cell>
          <cell r="G333" t="str">
            <v>(E04)</v>
          </cell>
          <cell r="H333">
            <v>1.0213694283306062E-4</v>
          </cell>
          <cell r="I333" t="str">
            <v>Jam</v>
          </cell>
        </row>
        <row r="336">
          <cell r="A336" t="str">
            <v>2.d.</v>
          </cell>
          <cell r="C336" t="str">
            <v>ALAT  BANTU</v>
          </cell>
        </row>
        <row r="337">
          <cell r="C337" t="str">
            <v>Diperlukan alat-alat bantu kecil</v>
          </cell>
          <cell r="J337" t="str">
            <v>Lump Sump</v>
          </cell>
        </row>
        <row r="338">
          <cell r="C338" t="str">
            <v>- Pacul</v>
          </cell>
          <cell r="D338" t="str">
            <v>=  2  buah</v>
          </cell>
        </row>
        <row r="339">
          <cell r="C339" t="str">
            <v>- Sekop</v>
          </cell>
          <cell r="D339" t="str">
            <v>=  2  buah</v>
          </cell>
        </row>
        <row r="342">
          <cell r="A342" t="str">
            <v xml:space="preserve">   3.</v>
          </cell>
          <cell r="C342" t="str">
            <v>TENAGA</v>
          </cell>
        </row>
        <row r="343">
          <cell r="C343" t="str">
            <v>Produksi menentukan : EXCAVATOR</v>
          </cell>
          <cell r="G343" t="str">
            <v>Q1</v>
          </cell>
          <cell r="H343">
            <v>31.493520000000004</v>
          </cell>
          <cell r="I343" t="str">
            <v>M3/Jam</v>
          </cell>
        </row>
        <row r="344">
          <cell r="C344" t="str">
            <v>Produksi Galian / hari  =  Tk x Q1</v>
          </cell>
          <cell r="G344" t="str">
            <v>Qt</v>
          </cell>
          <cell r="H344">
            <v>220.45464000000004</v>
          </cell>
          <cell r="I344" t="str">
            <v>M3</v>
          </cell>
        </row>
        <row r="345">
          <cell r="C345" t="str">
            <v>Kebutuhan tenaga :</v>
          </cell>
        </row>
        <row r="346">
          <cell r="D346" t="str">
            <v>- Pekerja</v>
          </cell>
          <cell r="G346" t="str">
            <v>P</v>
          </cell>
          <cell r="H346">
            <v>4</v>
          </cell>
          <cell r="I346" t="str">
            <v>orang</v>
          </cell>
        </row>
        <row r="347">
          <cell r="D347" t="str">
            <v>- Mandor</v>
          </cell>
          <cell r="G347" t="str">
            <v>M</v>
          </cell>
          <cell r="H347">
            <v>1</v>
          </cell>
          <cell r="I347" t="str">
            <v>orang</v>
          </cell>
        </row>
        <row r="349">
          <cell r="C349" t="str">
            <v>Koefisien tenaga / M3   :</v>
          </cell>
        </row>
        <row r="350">
          <cell r="D350" t="str">
            <v>- Pekerja</v>
          </cell>
          <cell r="E350" t="str">
            <v>= (Tk x P) : Qt</v>
          </cell>
          <cell r="G350" t="str">
            <v>(L01)</v>
          </cell>
          <cell r="H350">
            <v>0.12701025480797318</v>
          </cell>
          <cell r="I350" t="str">
            <v>Jam</v>
          </cell>
        </row>
        <row r="351">
          <cell r="D351" t="str">
            <v>- Mandor</v>
          </cell>
          <cell r="E351" t="str">
            <v>= (Tk x M) : Qt</v>
          </cell>
          <cell r="G351" t="str">
            <v>(L03)</v>
          </cell>
          <cell r="H351">
            <v>3.1752563701993294E-2</v>
          </cell>
          <cell r="I351" t="str">
            <v>Jam</v>
          </cell>
        </row>
        <row r="353">
          <cell r="A353" t="str">
            <v>4.</v>
          </cell>
          <cell r="C353" t="str">
            <v>HARGA DASAR SATUAN UPAH, BAHAN DAN ALAT</v>
          </cell>
        </row>
        <row r="354">
          <cell r="C354" t="str">
            <v>Lihat lampiran.</v>
          </cell>
        </row>
        <row r="356">
          <cell r="A356" t="str">
            <v>5.</v>
          </cell>
          <cell r="C356" t="str">
            <v>ANALISA HARGA SATUAN PEKERJAAN</v>
          </cell>
        </row>
        <row r="357">
          <cell r="C357" t="str">
            <v>Lihat perhitungan dalam FORMULIR STANDAR UNTUK</v>
          </cell>
        </row>
        <row r="358">
          <cell r="C358" t="str">
            <v>PEREKEMAN ANALISA MASING-MASING HARGA</v>
          </cell>
        </row>
        <row r="359">
          <cell r="C359" t="str">
            <v>SATUAN.</v>
          </cell>
        </row>
        <row r="360">
          <cell r="C360" t="str">
            <v>Didapat Harga Satuan Pekerjaan :</v>
          </cell>
        </row>
        <row r="362">
          <cell r="C362" t="str">
            <v xml:space="preserve">Rp.  </v>
          </cell>
          <cell r="D362">
            <v>259526.8044769424</v>
          </cell>
          <cell r="E362" t="str">
            <v xml:space="preserve"> / M3</v>
          </cell>
        </row>
        <row r="365">
          <cell r="A365" t="str">
            <v>6.</v>
          </cell>
          <cell r="C365" t="str">
            <v>WAKTU PELAKSANAAN YANG DIPERLUKAN</v>
          </cell>
        </row>
        <row r="366">
          <cell r="C366" t="str">
            <v>Masa Pelaksanaan :</v>
          </cell>
          <cell r="D366" t="str">
            <v>. . . . . . . . . . . .</v>
          </cell>
          <cell r="E366" t="str">
            <v>bulan</v>
          </cell>
        </row>
        <row r="368">
          <cell r="A368" t="str">
            <v>7.</v>
          </cell>
          <cell r="C368" t="str">
            <v>VOLUME PEKERJAAN YANG DIPERLUKAN</v>
          </cell>
        </row>
        <row r="369">
          <cell r="C369" t="str">
            <v>Volume pekerjaan  :</v>
          </cell>
          <cell r="D369">
            <v>102.06194798168002</v>
          </cell>
          <cell r="E369" t="str">
            <v>M3</v>
          </cell>
        </row>
        <row r="375">
          <cell r="A375" t="str">
            <v>ITEM PEMBAYARAN NO.</v>
          </cell>
          <cell r="D375" t="str">
            <v>:  3.1 (7)</v>
          </cell>
          <cell r="J375" t="str">
            <v>Analisa EI-314</v>
          </cell>
          <cell r="T375" t="str">
            <v>Analisa EI-314</v>
          </cell>
        </row>
        <row r="376">
          <cell r="A376" t="str">
            <v>JENIS PEKERJAAN</v>
          </cell>
          <cell r="D376" t="str">
            <v>:  Galian Struktur dengan Kedalaman 2 - 4 M</v>
          </cell>
        </row>
        <row r="377">
          <cell r="A377" t="str">
            <v>SATUAN PEMBAYARAN</v>
          </cell>
          <cell r="D377" t="str">
            <v>:  M3</v>
          </cell>
          <cell r="H377" t="str">
            <v xml:space="preserve">         URAIAN ANALISA HARGA SATUAN</v>
          </cell>
          <cell r="L377" t="str">
            <v>FORMULIR STANDAR UNTUK</v>
          </cell>
        </row>
        <row r="378">
          <cell r="L378" t="str">
            <v>PEREKAMAN ANALISA MASING-MASING HARGA SATUAN</v>
          </cell>
        </row>
        <row r="379">
          <cell r="L379" t="str">
            <v/>
          </cell>
        </row>
        <row r="380">
          <cell r="A380" t="str">
            <v>No.</v>
          </cell>
          <cell r="C380" t="str">
            <v>U R A I A N</v>
          </cell>
          <cell r="G380" t="str">
            <v>KODE</v>
          </cell>
          <cell r="H380" t="str">
            <v>KOEF.</v>
          </cell>
          <cell r="I380" t="str">
            <v>SATUAN</v>
          </cell>
          <cell r="J380" t="str">
            <v>KETERANGAN</v>
          </cell>
        </row>
        <row r="382">
          <cell r="L382" t="str">
            <v>PROYEK</v>
          </cell>
          <cell r="O382" t="str">
            <v>:</v>
          </cell>
        </row>
        <row r="383">
          <cell r="A383" t="str">
            <v>I.</v>
          </cell>
          <cell r="C383" t="str">
            <v>ASUMSI</v>
          </cell>
          <cell r="L383" t="str">
            <v>No. PAKET KONTRAK</v>
          </cell>
          <cell r="O383" t="str">
            <v>:</v>
          </cell>
        </row>
        <row r="384">
          <cell r="A384">
            <v>1</v>
          </cell>
          <cell r="C384" t="str">
            <v>Pekerjaan dilakukan secara manual</v>
          </cell>
          <cell r="L384" t="str">
            <v>NAMA PAKET</v>
          </cell>
          <cell r="O384" t="str">
            <v>:</v>
          </cell>
        </row>
        <row r="385">
          <cell r="A385">
            <v>2</v>
          </cell>
          <cell r="C385" t="str">
            <v>Lokasi pekerjaan : sekitar jembatan</v>
          </cell>
          <cell r="L385" t="str">
            <v>PROP / KAB / KODYA</v>
          </cell>
          <cell r="O385" t="str">
            <v>:</v>
          </cell>
        </row>
        <row r="386">
          <cell r="A386">
            <v>3</v>
          </cell>
          <cell r="C386" t="str">
            <v>Kondisi Jalan   :  sedang / baik</v>
          </cell>
          <cell r="L386" t="str">
            <v>ITEM PEMBAYARAN NO.</v>
          </cell>
          <cell r="O386" t="str">
            <v>:  3.1 (7)</v>
          </cell>
          <cell r="R386" t="str">
            <v>PERKIRAAN VOL. PEK.</v>
          </cell>
          <cell r="T386" t="str">
            <v>:</v>
          </cell>
          <cell r="U386">
            <v>0</v>
          </cell>
        </row>
        <row r="387">
          <cell r="A387">
            <v>4</v>
          </cell>
          <cell r="C387" t="str">
            <v>Jam kerja efektif per-hari</v>
          </cell>
          <cell r="G387" t="str">
            <v>Tk</v>
          </cell>
          <cell r="H387">
            <v>7</v>
          </cell>
          <cell r="I387" t="str">
            <v>Jam</v>
          </cell>
          <cell r="L387" t="str">
            <v>JENIS PEKERJAAN</v>
          </cell>
          <cell r="O387" t="str">
            <v>:  Galian Struktur dengan Kedalaman 2 - 4 M</v>
          </cell>
          <cell r="R387" t="str">
            <v>TOTAL HARGA (Rp.)</v>
          </cell>
          <cell r="T387" t="str">
            <v>:</v>
          </cell>
          <cell r="U387">
            <v>0</v>
          </cell>
        </row>
        <row r="388">
          <cell r="A388">
            <v>5</v>
          </cell>
          <cell r="C388" t="str">
            <v>Faktor pengembangan bahan</v>
          </cell>
          <cell r="G388" t="str">
            <v>Fh</v>
          </cell>
          <cell r="H388">
            <v>1.2</v>
          </cell>
          <cell r="I388" t="str">
            <v>-</v>
          </cell>
          <cell r="L388" t="str">
            <v>SATUAN PEMBAYARAN</v>
          </cell>
          <cell r="O388" t="str">
            <v>:  M3</v>
          </cell>
          <cell r="R388" t="str">
            <v>% THD. BIAYA PROYEK</v>
          </cell>
          <cell r="T388" t="str">
            <v>:</v>
          </cell>
          <cell r="U388" t="e">
            <v>#DIV/0!</v>
          </cell>
        </row>
        <row r="389">
          <cell r="A389">
            <v>6</v>
          </cell>
          <cell r="C389" t="str">
            <v>Pengurugan kembali (backfill) untuk struktur</v>
          </cell>
          <cell r="G389" t="str">
            <v>Uk</v>
          </cell>
          <cell r="H389">
            <v>50</v>
          </cell>
          <cell r="I389" t="str">
            <v>%/M3</v>
          </cell>
        </row>
        <row r="391">
          <cell r="A391" t="str">
            <v>II.</v>
          </cell>
          <cell r="C391" t="str">
            <v>METHODE PELAKSANAAN</v>
          </cell>
          <cell r="Q391" t="str">
            <v>PERKIRAAN</v>
          </cell>
          <cell r="R391" t="str">
            <v>HARGA</v>
          </cell>
          <cell r="S391" t="str">
            <v>JUMLAH</v>
          </cell>
        </row>
        <row r="392">
          <cell r="A392">
            <v>1</v>
          </cell>
          <cell r="C392" t="str">
            <v>Tanah yang dipotong berada disekitar jembatan</v>
          </cell>
          <cell r="L392" t="str">
            <v>NO.</v>
          </cell>
          <cell r="N392" t="str">
            <v>KOMPONEN</v>
          </cell>
          <cell r="P392" t="str">
            <v>SATUAN</v>
          </cell>
          <cell r="Q392" t="str">
            <v>KUANTITAS</v>
          </cell>
          <cell r="R392" t="str">
            <v>SATUAN</v>
          </cell>
          <cell r="S392" t="str">
            <v>HARGA</v>
          </cell>
        </row>
        <row r="393">
          <cell r="A393">
            <v>2</v>
          </cell>
          <cell r="C393" t="str">
            <v>Penggalian dilakukan dengan menggunakan alat</v>
          </cell>
          <cell r="R393" t="str">
            <v>(Rp.)</v>
          </cell>
          <cell r="S393" t="str">
            <v>(Rp.)</v>
          </cell>
        </row>
        <row r="394">
          <cell r="C394" t="str">
            <v>Excavator</v>
          </cell>
        </row>
        <row r="395">
          <cell r="A395">
            <v>3</v>
          </cell>
          <cell r="C395" t="str">
            <v>Bulldozer mengangkut/mengusur hasil galian ke tempat</v>
          </cell>
        </row>
        <row r="396">
          <cell r="C396" t="str">
            <v>pembuangan di sekitar lokasi pekerjaan</v>
          </cell>
          <cell r="G396" t="str">
            <v>L</v>
          </cell>
          <cell r="H396">
            <v>0.1</v>
          </cell>
          <cell r="I396" t="str">
            <v>Km</v>
          </cell>
          <cell r="L396" t="str">
            <v>A.</v>
          </cell>
          <cell r="N396" t="str">
            <v>TENAGA</v>
          </cell>
        </row>
        <row r="398">
          <cell r="A398" t="str">
            <v>III.</v>
          </cell>
          <cell r="C398" t="str">
            <v>PEMAKAIAN BAHAN, ALAT DAN TENAGA</v>
          </cell>
          <cell r="L398" t="str">
            <v>1.</v>
          </cell>
          <cell r="N398" t="str">
            <v>Pekerja</v>
          </cell>
          <cell r="O398" t="str">
            <v>(L01)</v>
          </cell>
          <cell r="P398" t="str">
            <v>Jam</v>
          </cell>
          <cell r="Q398">
            <v>0.41685416962616839</v>
          </cell>
          <cell r="R398">
            <v>2857.14</v>
          </cell>
          <cell r="U398">
            <v>1191.0107222057106</v>
          </cell>
        </row>
        <row r="399">
          <cell r="L399" t="str">
            <v>2.</v>
          </cell>
          <cell r="N399" t="str">
            <v>Mandor</v>
          </cell>
          <cell r="O399" t="str">
            <v>(L03)</v>
          </cell>
          <cell r="P399" t="str">
            <v>Jam</v>
          </cell>
          <cell r="Q399">
            <v>4.1685416962616843E-2</v>
          </cell>
          <cell r="R399">
            <v>3214.29</v>
          </cell>
          <cell r="U399">
            <v>133.98901888876969</v>
          </cell>
        </row>
        <row r="400">
          <cell r="A400" t="str">
            <v xml:space="preserve">   1.</v>
          </cell>
          <cell r="C400" t="str">
            <v>BAHAN</v>
          </cell>
        </row>
        <row r="401">
          <cell r="C401" t="str">
            <v>- Urugan Pilihan (untuk backfill)</v>
          </cell>
          <cell r="E401" t="str">
            <v>= Uk x 1M3</v>
          </cell>
          <cell r="G401" t="str">
            <v>(EI-322)</v>
          </cell>
          <cell r="H401">
            <v>0.5</v>
          </cell>
          <cell r="I401" t="str">
            <v>M3</v>
          </cell>
        </row>
        <row r="402">
          <cell r="Q402" t="str">
            <v xml:space="preserve">JUMLAH HARGA TENAGA   </v>
          </cell>
          <cell r="U402">
            <v>1324.9997410944802</v>
          </cell>
        </row>
        <row r="403">
          <cell r="A403" t="str">
            <v xml:space="preserve">   2.</v>
          </cell>
          <cell r="C403" t="str">
            <v>ALAT</v>
          </cell>
        </row>
        <row r="404">
          <cell r="A404" t="str">
            <v xml:space="preserve">   2.a.</v>
          </cell>
          <cell r="C404" t="str">
            <v>EXCAVATOR</v>
          </cell>
          <cell r="G404" t="str">
            <v>(E10)</v>
          </cell>
          <cell r="L404" t="str">
            <v>B.</v>
          </cell>
          <cell r="N404" t="str">
            <v>BAHAN</v>
          </cell>
        </row>
        <row r="405">
          <cell r="C405" t="str">
            <v>Kapasitas Bucket</v>
          </cell>
          <cell r="G405" t="str">
            <v>V</v>
          </cell>
          <cell r="H405">
            <v>0.93</v>
          </cell>
          <cell r="I405" t="str">
            <v>M3</v>
          </cell>
        </row>
        <row r="406">
          <cell r="C406" t="str">
            <v>Faktor Bucket</v>
          </cell>
          <cell r="G406" t="str">
            <v>Fb</v>
          </cell>
          <cell r="H406">
            <v>0.9</v>
          </cell>
          <cell r="I406" t="str">
            <v>-</v>
          </cell>
          <cell r="L406" t="str">
            <v>1.</v>
          </cell>
          <cell r="N406" t="str">
            <v xml:space="preserve">Urugan Pilihan </v>
          </cell>
          <cell r="O406" t="str">
            <v>(EI-322)</v>
          </cell>
          <cell r="P406" t="str">
            <v>M3</v>
          </cell>
          <cell r="Q406">
            <v>0.5</v>
          </cell>
          <cell r="R406">
            <v>455558.60740011773</v>
          </cell>
          <cell r="U406">
            <v>227779.30370005887</v>
          </cell>
        </row>
        <row r="407">
          <cell r="C407" t="str">
            <v>Faktor  Efisiensi alat</v>
          </cell>
          <cell r="G407" t="str">
            <v>Fa</v>
          </cell>
          <cell r="H407">
            <v>0.83</v>
          </cell>
          <cell r="I407" t="str">
            <v>-</v>
          </cell>
        </row>
        <row r="408">
          <cell r="C408" t="str">
            <v>Faktor kedalaman</v>
          </cell>
          <cell r="G408" t="str">
            <v>Fd</v>
          </cell>
          <cell r="H408">
            <v>0.65</v>
          </cell>
          <cell r="I408" t="str">
            <v>-</v>
          </cell>
        </row>
        <row r="409">
          <cell r="C409" t="str">
            <v>Berat isi material</v>
          </cell>
          <cell r="G409" t="str">
            <v>Bim</v>
          </cell>
          <cell r="H409">
            <v>0.85</v>
          </cell>
          <cell r="I409" t="str">
            <v>-</v>
          </cell>
        </row>
        <row r="411">
          <cell r="C411" t="str">
            <v>Waktu siklus</v>
          </cell>
        </row>
        <row r="412">
          <cell r="C412" t="str">
            <v>- Menggali / memuat</v>
          </cell>
          <cell r="G412" t="str">
            <v>Te1</v>
          </cell>
          <cell r="H412">
            <v>0.55000000000000004</v>
          </cell>
          <cell r="I412" t="str">
            <v>menit</v>
          </cell>
          <cell r="Q412" t="str">
            <v xml:space="preserve">JUMLAH HARGA BAHAN   </v>
          </cell>
          <cell r="U412">
            <v>227779.30370005887</v>
          </cell>
        </row>
        <row r="413">
          <cell r="C413" t="str">
            <v>- Lain-lain</v>
          </cell>
          <cell r="G413" t="str">
            <v>Te2</v>
          </cell>
          <cell r="H413">
            <v>0.25</v>
          </cell>
          <cell r="I413" t="str">
            <v>menit</v>
          </cell>
        </row>
        <row r="414">
          <cell r="G414" t="str">
            <v>Te</v>
          </cell>
          <cell r="H414">
            <v>0.8</v>
          </cell>
          <cell r="I414" t="str">
            <v>menit</v>
          </cell>
          <cell r="L414" t="str">
            <v>C.</v>
          </cell>
          <cell r="N414" t="str">
            <v>PERALATAN</v>
          </cell>
        </row>
        <row r="415">
          <cell r="L415" t="str">
            <v>1.</v>
          </cell>
          <cell r="N415" t="str">
            <v>Excavator</v>
          </cell>
          <cell r="O415" t="str">
            <v>(E10)</v>
          </cell>
          <cell r="P415" t="str">
            <v>Jam</v>
          </cell>
          <cell r="Q415">
            <v>4.1685416962616836E-2</v>
          </cell>
          <cell r="R415">
            <v>238185.05650827778</v>
          </cell>
          <cell r="U415">
            <v>9928.8433948120128</v>
          </cell>
        </row>
        <row r="416">
          <cell r="L416" t="str">
            <v>2.</v>
          </cell>
          <cell r="N416" t="str">
            <v>Bulldozer</v>
          </cell>
          <cell r="O416" t="str">
            <v>(E04)</v>
          </cell>
          <cell r="P416" t="str">
            <v>Jam</v>
          </cell>
          <cell r="Q416">
            <v>1.0213694283306062E-4</v>
          </cell>
          <cell r="R416">
            <v>256721.09983229413</v>
          </cell>
          <cell r="U416">
            <v>26.220708297611473</v>
          </cell>
        </row>
        <row r="417">
          <cell r="C417" t="str">
            <v>Kap. Prod. / jam =</v>
          </cell>
          <cell r="D417" t="str">
            <v>V  x Fb x Fa x Fd x Bim x 60</v>
          </cell>
          <cell r="G417" t="str">
            <v>Q1</v>
          </cell>
          <cell r="H417">
            <v>23.989204687500003</v>
          </cell>
          <cell r="I417" t="str">
            <v>M3/Jam</v>
          </cell>
          <cell r="L417" t="str">
            <v>3.</v>
          </cell>
          <cell r="N417" t="str">
            <v>Alat  bantu</v>
          </cell>
          <cell r="P417" t="str">
            <v>Ls</v>
          </cell>
          <cell r="Q417">
            <v>1</v>
          </cell>
          <cell r="R417">
            <v>200</v>
          </cell>
          <cell r="U417">
            <v>200</v>
          </cell>
        </row>
        <row r="418">
          <cell r="D418" t="str">
            <v>Te x Fh</v>
          </cell>
        </row>
        <row r="420">
          <cell r="C420" t="str">
            <v>Koefisien Alat / M3</v>
          </cell>
          <cell r="D420" t="str">
            <v xml:space="preserve"> =  1  :  Q1</v>
          </cell>
          <cell r="G420" t="str">
            <v>(E10)</v>
          </cell>
          <cell r="H420">
            <v>4.1685416962616836E-2</v>
          </cell>
          <cell r="I420" t="str">
            <v>Jam</v>
          </cell>
        </row>
        <row r="423">
          <cell r="A423" t="str">
            <v>2.a.</v>
          </cell>
          <cell r="C423" t="str">
            <v>BULLDOZER</v>
          </cell>
          <cell r="G423" t="str">
            <v>(E04)</v>
          </cell>
        </row>
        <row r="424">
          <cell r="C424" t="str">
            <v>Faktor pisau (blade)</v>
          </cell>
          <cell r="G424" t="str">
            <v>Fb</v>
          </cell>
          <cell r="H424">
            <v>1</v>
          </cell>
          <cell r="I424" t="str">
            <v>-</v>
          </cell>
          <cell r="Q424" t="str">
            <v xml:space="preserve">JUMLAH HARGA PERALATAN   </v>
          </cell>
          <cell r="U424">
            <v>10155.064103109624</v>
          </cell>
        </row>
        <row r="425">
          <cell r="C425" t="str">
            <v>Faktor  efisiensi kerja</v>
          </cell>
          <cell r="G425" t="str">
            <v>Fa</v>
          </cell>
          <cell r="H425">
            <v>0.83</v>
          </cell>
          <cell r="I425" t="str">
            <v>-</v>
          </cell>
        </row>
        <row r="426">
          <cell r="C426" t="str">
            <v>Kecepatan mengupas</v>
          </cell>
          <cell r="G426" t="str">
            <v>Vf</v>
          </cell>
          <cell r="H426">
            <v>3</v>
          </cell>
          <cell r="I426" t="str">
            <v>Km/Jam</v>
          </cell>
          <cell r="L426" t="str">
            <v>D.</v>
          </cell>
          <cell r="N426" t="str">
            <v>JUMLAH HARGA TENAGA, BAHAN DAN PERALATAN  ( A + B + C )</v>
          </cell>
          <cell r="U426">
            <v>239259.36754426296</v>
          </cell>
        </row>
        <row r="427">
          <cell r="C427" t="str">
            <v>Kecepatan mundur</v>
          </cell>
          <cell r="G427" t="str">
            <v>Vr</v>
          </cell>
          <cell r="H427">
            <v>5</v>
          </cell>
          <cell r="I427" t="str">
            <v>Km/Jam</v>
          </cell>
          <cell r="L427" t="str">
            <v>E.</v>
          </cell>
          <cell r="N427" t="str">
            <v>OVERHEAD &amp; PROFIT</v>
          </cell>
          <cell r="P427">
            <v>10</v>
          </cell>
          <cell r="Q427" t="str">
            <v>%  x  D</v>
          </cell>
          <cell r="U427">
            <v>23925.936754426297</v>
          </cell>
        </row>
        <row r="428">
          <cell r="C428" t="str">
            <v>Kapasitas pisau</v>
          </cell>
          <cell r="G428" t="str">
            <v>q</v>
          </cell>
          <cell r="H428">
            <v>5.4</v>
          </cell>
          <cell r="I428" t="str">
            <v>M3</v>
          </cell>
          <cell r="L428" t="str">
            <v>F.</v>
          </cell>
          <cell r="N428" t="str">
            <v>HARGA SATUAN PEKERJAAN  ( D + E )</v>
          </cell>
          <cell r="U428">
            <v>263185.30429868924</v>
          </cell>
        </row>
        <row r="429">
          <cell r="A429" t="str">
            <v>`</v>
          </cell>
          <cell r="C429" t="str">
            <v>Faktor kemiringan (grade)</v>
          </cell>
          <cell r="G429" t="str">
            <v>Fm</v>
          </cell>
          <cell r="H429">
            <v>1</v>
          </cell>
          <cell r="L429" t="str">
            <v>Note: 1</v>
          </cell>
          <cell r="N429" t="str">
            <v>SATUAN dapat berdasarkan atas jam operasi untuk Tenaga Kerja dan Peralatan, volume dan/atau ukuran</v>
          </cell>
        </row>
        <row r="430">
          <cell r="N430" t="str">
            <v>berat untuk bahan-bahan.</v>
          </cell>
        </row>
        <row r="431">
          <cell r="L431">
            <v>2</v>
          </cell>
          <cell r="N431" t="str">
            <v>Kuantitas satuan adalah kuantitas setiap komponen untuk menyelesaikan satu satuan pekerjaan dari nomor</v>
          </cell>
        </row>
        <row r="432">
          <cell r="N432" t="str">
            <v>mata pembayaran.</v>
          </cell>
        </row>
        <row r="433">
          <cell r="L433">
            <v>3</v>
          </cell>
          <cell r="N433" t="str">
            <v>Biaya satuan untuk peralatan sudah termasuk bahan bakar, bahan habis dipakai dan operator.</v>
          </cell>
        </row>
        <row r="434">
          <cell r="L434">
            <v>4</v>
          </cell>
          <cell r="N434" t="str">
            <v>Biaya satuan sudah termasuk pengeluaran untuk seluruh pajak yang berkaitan (tetapi tidak termasuk PPN</v>
          </cell>
        </row>
        <row r="435">
          <cell r="J435" t="str">
            <v>Berlanjut ke halaman berikut</v>
          </cell>
          <cell r="N435" t="str">
            <v>yang dibayar dari kontrak) dan biaya-biaya lainnya.</v>
          </cell>
        </row>
        <row r="436">
          <cell r="A436" t="str">
            <v>ITEM PEMBAYARAN NO.</v>
          </cell>
          <cell r="D436" t="str">
            <v>:  3.1 (7)</v>
          </cell>
          <cell r="J436" t="str">
            <v>Analisa EI-314</v>
          </cell>
        </row>
        <row r="437">
          <cell r="A437" t="str">
            <v>JENIS PEKERJAAN</v>
          </cell>
          <cell r="D437" t="str">
            <v>:  Galian Struktur dengan Kedalaman 2 - 4 M</v>
          </cell>
        </row>
        <row r="438">
          <cell r="A438" t="str">
            <v>SATUAN PEMBAYARAN</v>
          </cell>
          <cell r="D438" t="str">
            <v>:  M3</v>
          </cell>
          <cell r="H438" t="str">
            <v xml:space="preserve">         URAIAN ANALISA HARGA SATUAN</v>
          </cell>
        </row>
        <row r="439">
          <cell r="J439" t="str">
            <v>Lanjutan</v>
          </cell>
        </row>
        <row r="441">
          <cell r="A441" t="str">
            <v>No.</v>
          </cell>
          <cell r="C441" t="str">
            <v>U R A I A N</v>
          </cell>
          <cell r="G441" t="str">
            <v>KODE</v>
          </cell>
          <cell r="H441" t="str">
            <v>KOEF.</v>
          </cell>
          <cell r="I441" t="str">
            <v>SATUAN</v>
          </cell>
          <cell r="J441" t="str">
            <v>KETERANGAN</v>
          </cell>
        </row>
        <row r="444">
          <cell r="C444" t="str">
            <v>Waktu Siklus</v>
          </cell>
        </row>
        <row r="445">
          <cell r="C445" t="str">
            <v>- Waktu gusur</v>
          </cell>
          <cell r="D445" t="str">
            <v>= l / Vf</v>
          </cell>
          <cell r="G445" t="str">
            <v>T1</v>
          </cell>
          <cell r="H445">
            <v>1.6666666666666666E-2</v>
          </cell>
          <cell r="I445" t="str">
            <v>menit</v>
          </cell>
        </row>
        <row r="446">
          <cell r="C446" t="str">
            <v>- Waktu kembali</v>
          </cell>
          <cell r="D446" t="str">
            <v>= l / Vr</v>
          </cell>
          <cell r="G446" t="str">
            <v>T2</v>
          </cell>
          <cell r="H446">
            <v>0.01</v>
          </cell>
          <cell r="I446" t="str">
            <v>menit</v>
          </cell>
        </row>
        <row r="447">
          <cell r="C447" t="str">
            <v>- Waktu lain-lain</v>
          </cell>
          <cell r="G447" t="str">
            <v>T3</v>
          </cell>
          <cell r="H447">
            <v>8.0000000000000004E-4</v>
          </cell>
          <cell r="I447" t="str">
            <v>menit</v>
          </cell>
        </row>
        <row r="448">
          <cell r="G448" t="str">
            <v>Ts</v>
          </cell>
          <cell r="H448">
            <v>2.7466666666666664E-2</v>
          </cell>
          <cell r="I448" t="str">
            <v>menit</v>
          </cell>
        </row>
        <row r="450">
          <cell r="C450" t="str">
            <v>Kapasitas Produksi / Jam   =</v>
          </cell>
          <cell r="E450" t="str">
            <v>q x Fb x Fm x Fa x 60/Ts</v>
          </cell>
          <cell r="G450" t="str">
            <v>Q2</v>
          </cell>
          <cell r="H450">
            <v>9790.7766990291275</v>
          </cell>
          <cell r="I450" t="str">
            <v>M3</v>
          </cell>
        </row>
        <row r="453">
          <cell r="C453" t="str">
            <v>Koefisien Alat / M3</v>
          </cell>
          <cell r="D453" t="str">
            <v xml:space="preserve"> =  1  :  Q2</v>
          </cell>
          <cell r="G453" t="str">
            <v>(E04)</v>
          </cell>
          <cell r="H453">
            <v>1.0213694283306062E-4</v>
          </cell>
          <cell r="I453" t="str">
            <v>Jam</v>
          </cell>
        </row>
        <row r="456">
          <cell r="A456" t="str">
            <v>2.d.</v>
          </cell>
          <cell r="C456" t="str">
            <v>ALAT  BANTU</v>
          </cell>
        </row>
        <row r="457">
          <cell r="C457" t="str">
            <v>Diperlukan alat-alat bantu kecil</v>
          </cell>
          <cell r="J457" t="str">
            <v>Lump Sump</v>
          </cell>
        </row>
        <row r="458">
          <cell r="C458" t="str">
            <v>- Pacul</v>
          </cell>
          <cell r="D458" t="str">
            <v>=  2  buah</v>
          </cell>
        </row>
        <row r="459">
          <cell r="C459" t="str">
            <v>- Sekop</v>
          </cell>
          <cell r="D459" t="str">
            <v>=  2  buah</v>
          </cell>
        </row>
        <row r="462">
          <cell r="A462" t="str">
            <v xml:space="preserve">   3.</v>
          </cell>
          <cell r="C462" t="str">
            <v>TENAGA</v>
          </cell>
        </row>
        <row r="463">
          <cell r="C463" t="str">
            <v>Produksi menentukan : EXCAVATOR</v>
          </cell>
          <cell r="G463" t="str">
            <v>Q1</v>
          </cell>
          <cell r="H463">
            <v>23.989204687500003</v>
          </cell>
          <cell r="I463" t="str">
            <v>M3/Jam</v>
          </cell>
        </row>
        <row r="464">
          <cell r="C464" t="str">
            <v>Produksi Galian / hari  =  Tk x Q1</v>
          </cell>
          <cell r="G464" t="str">
            <v>Qt</v>
          </cell>
          <cell r="H464">
            <v>167.92443281250002</v>
          </cell>
          <cell r="I464" t="str">
            <v>M3</v>
          </cell>
        </row>
        <row r="465">
          <cell r="C465" t="str">
            <v>Kebutuhan tenaga :</v>
          </cell>
        </row>
        <row r="466">
          <cell r="D466" t="str">
            <v>- Pekerja</v>
          </cell>
          <cell r="G466" t="str">
            <v>P</v>
          </cell>
          <cell r="H466">
            <v>10</v>
          </cell>
          <cell r="I466" t="str">
            <v>orang</v>
          </cell>
        </row>
        <row r="467">
          <cell r="D467" t="str">
            <v>- Mandor</v>
          </cell>
          <cell r="G467" t="str">
            <v>M</v>
          </cell>
          <cell r="H467">
            <v>1</v>
          </cell>
          <cell r="I467" t="str">
            <v>orang</v>
          </cell>
        </row>
        <row r="469">
          <cell r="C469" t="str">
            <v>Koefisien tenaga / M3   :</v>
          </cell>
        </row>
        <row r="470">
          <cell r="D470" t="str">
            <v>- Pekerja</v>
          </cell>
          <cell r="E470" t="str">
            <v>= (Tk x P) : Qt</v>
          </cell>
          <cell r="G470" t="str">
            <v>(L01)</v>
          </cell>
          <cell r="H470">
            <v>0.41685416962616839</v>
          </cell>
          <cell r="I470" t="str">
            <v>Jam</v>
          </cell>
        </row>
        <row r="471">
          <cell r="D471" t="str">
            <v>- Mandor</v>
          </cell>
          <cell r="E471" t="str">
            <v>= (Tk x M) : Qt</v>
          </cell>
          <cell r="G471" t="str">
            <v>(L03)</v>
          </cell>
          <cell r="H471">
            <v>4.1685416962616843E-2</v>
          </cell>
          <cell r="I471" t="str">
            <v>Jam</v>
          </cell>
        </row>
        <row r="473">
          <cell r="A473" t="str">
            <v>4.</v>
          </cell>
          <cell r="C473" t="str">
            <v>HARGA DASAR SATUAN UPAH, BAHAN DAN ALAT</v>
          </cell>
        </row>
        <row r="474">
          <cell r="C474" t="str">
            <v>Lihat lampiran.</v>
          </cell>
        </row>
        <row r="476">
          <cell r="A476" t="str">
            <v>5.</v>
          </cell>
          <cell r="C476" t="str">
            <v>ANALISA HARGA SATUAN PEKERJAAN</v>
          </cell>
        </row>
        <row r="477">
          <cell r="C477" t="str">
            <v>Lihat perhitungan dalam FORMULIR STANDAR UNTUK</v>
          </cell>
        </row>
        <row r="478">
          <cell r="C478" t="str">
            <v>PEREKEMAN ANALISA MASING-MASING HARGA</v>
          </cell>
        </row>
        <row r="479">
          <cell r="C479" t="str">
            <v>SATUAN.</v>
          </cell>
        </row>
        <row r="480">
          <cell r="C480" t="str">
            <v>Didapat Harga Satuan Pekerjaan :</v>
          </cell>
        </row>
        <row r="482">
          <cell r="C482" t="str">
            <v xml:space="preserve">Rp.  </v>
          </cell>
          <cell r="D482">
            <v>263185.30429868924</v>
          </cell>
          <cell r="E482" t="str">
            <v xml:space="preserve"> / M3</v>
          </cell>
        </row>
        <row r="485">
          <cell r="A485" t="str">
            <v>6.</v>
          </cell>
          <cell r="C485" t="str">
            <v>WAKTU PELAKSANAAN YANG DIPERLUKAN</v>
          </cell>
        </row>
        <row r="486">
          <cell r="C486" t="str">
            <v>Masa Pelaksanaan :</v>
          </cell>
          <cell r="D486" t="str">
            <v>. . . . . . . . . . . .</v>
          </cell>
          <cell r="E486" t="str">
            <v>bulan</v>
          </cell>
        </row>
        <row r="488">
          <cell r="A488" t="str">
            <v>7.</v>
          </cell>
          <cell r="C488" t="str">
            <v>VOLUME PEKERJAAN YANG DIPERLUKAN</v>
          </cell>
        </row>
        <row r="489">
          <cell r="C489" t="str">
            <v>Volume pekerjaan  :</v>
          </cell>
          <cell r="D489">
            <v>133.98901888876969</v>
          </cell>
          <cell r="E489" t="str">
            <v>M3</v>
          </cell>
        </row>
        <row r="1766">
          <cell r="C1766" t="str">
            <v>Faktor efisiensi alat</v>
          </cell>
          <cell r="G1766" t="str">
            <v>Fa</v>
          </cell>
          <cell r="H1766">
            <v>0.83</v>
          </cell>
          <cell r="I1766" t="str">
            <v>-</v>
          </cell>
        </row>
        <row r="1768">
          <cell r="C1768" t="str">
            <v>Kapasitas Prod./Jam   =</v>
          </cell>
          <cell r="D1768" t="str">
            <v>(v x 1000) x b x t x Fa</v>
          </cell>
          <cell r="G1768" t="str">
            <v>Q4</v>
          </cell>
          <cell r="H1768">
            <v>104.58</v>
          </cell>
          <cell r="I1768" t="str">
            <v>M3</v>
          </cell>
        </row>
        <row r="1769">
          <cell r="D1769" t="str">
            <v>n</v>
          </cell>
        </row>
        <row r="1771">
          <cell r="C1771" t="str">
            <v>Koefisien Alat / m3</v>
          </cell>
          <cell r="D1771" t="str">
            <v xml:space="preserve"> =  1  :  Q4</v>
          </cell>
          <cell r="G1771" t="str">
            <v>(E19)</v>
          </cell>
          <cell r="H1771">
            <v>9.5620577548288389E-3</v>
          </cell>
          <cell r="I1771" t="str">
            <v>Jam</v>
          </cell>
        </row>
        <row r="1774">
          <cell r="A1774" t="str">
            <v>2.e.</v>
          </cell>
          <cell r="C1774" t="str">
            <v>WATER TANK TRUCK</v>
          </cell>
          <cell r="G1774" t="str">
            <v>(E23)</v>
          </cell>
        </row>
        <row r="1775">
          <cell r="C1775" t="str">
            <v>Volume tangki air</v>
          </cell>
          <cell r="G1775" t="str">
            <v>V</v>
          </cell>
          <cell r="H1775">
            <v>4</v>
          </cell>
          <cell r="I1775" t="str">
            <v>M3</v>
          </cell>
        </row>
        <row r="1776">
          <cell r="C1776" t="str">
            <v>Kebutuhan air / M3 material padat</v>
          </cell>
          <cell r="G1776" t="str">
            <v>Wc</v>
          </cell>
          <cell r="H1776">
            <v>7.0000000000000007E-2</v>
          </cell>
          <cell r="I1776" t="str">
            <v>M3</v>
          </cell>
        </row>
        <row r="1777">
          <cell r="C1777" t="str">
            <v>Pengisian Tangki / jam</v>
          </cell>
          <cell r="G1777" t="str">
            <v>n</v>
          </cell>
          <cell r="H1777">
            <v>3</v>
          </cell>
          <cell r="I1777" t="str">
            <v>kali</v>
          </cell>
        </row>
        <row r="1778">
          <cell r="C1778" t="str">
            <v>Faktor efisiensi alat</v>
          </cell>
          <cell r="G1778" t="str">
            <v>Fa</v>
          </cell>
          <cell r="H1778">
            <v>0.83</v>
          </cell>
          <cell r="I1778" t="str">
            <v>-</v>
          </cell>
        </row>
        <row r="1780">
          <cell r="C1780" t="str">
            <v>Kapasitas Produksi / Jam   =</v>
          </cell>
          <cell r="E1780" t="str">
            <v>V  x  n x Fa</v>
          </cell>
          <cell r="G1780" t="str">
            <v>Q5</v>
          </cell>
          <cell r="H1780">
            <v>142.28571428571425</v>
          </cell>
          <cell r="I1780" t="str">
            <v>M3</v>
          </cell>
        </row>
        <row r="1781">
          <cell r="E1781" t="str">
            <v xml:space="preserve">     Wc</v>
          </cell>
        </row>
        <row r="1783">
          <cell r="C1783" t="str">
            <v>Koefisien Alat / m3</v>
          </cell>
          <cell r="D1783" t="str">
            <v xml:space="preserve"> =  1  :  Q5</v>
          </cell>
          <cell r="G1783" t="str">
            <v>(E23)</v>
          </cell>
          <cell r="H1783">
            <v>7.0281124497991983E-3</v>
          </cell>
          <cell r="I1783" t="str">
            <v>Jam</v>
          </cell>
        </row>
        <row r="1785">
          <cell r="A1785" t="str">
            <v>2.f.</v>
          </cell>
          <cell r="C1785" t="str">
            <v>ALAT  BANTU</v>
          </cell>
        </row>
        <row r="1786">
          <cell r="C1786" t="str">
            <v>Diperlukan alat-alat bantu kecil</v>
          </cell>
          <cell r="J1786" t="str">
            <v>Lump Sump</v>
          </cell>
        </row>
        <row r="1787">
          <cell r="C1787" t="str">
            <v>- Sekop    =         3   buah</v>
          </cell>
        </row>
        <row r="1791">
          <cell r="J1791" t="str">
            <v>Berlanjut ke halaman berikut</v>
          </cell>
        </row>
        <row r="1792">
          <cell r="A1792" t="str">
            <v>ITEM PEMBAYARAN NO.</v>
          </cell>
          <cell r="D1792" t="str">
            <v>:  3.2 (3)</v>
          </cell>
          <cell r="J1792" t="str">
            <v>Analisa EI-323</v>
          </cell>
        </row>
        <row r="1793">
          <cell r="A1793" t="str">
            <v>JENIS PEKERJAAN</v>
          </cell>
          <cell r="D1793" t="str">
            <v>:  Timbunan Pilihan</v>
          </cell>
        </row>
        <row r="1794">
          <cell r="A1794" t="str">
            <v>SATUAN PEMBAYARAN</v>
          </cell>
          <cell r="D1794" t="str">
            <v>:  M3</v>
          </cell>
          <cell r="H1794" t="str">
            <v xml:space="preserve">         URAIAN ANALISA HARGA SATUAN</v>
          </cell>
        </row>
        <row r="1795">
          <cell r="J1795" t="str">
            <v>Lanjutan</v>
          </cell>
        </row>
        <row r="1797">
          <cell r="A1797" t="str">
            <v>No.</v>
          </cell>
          <cell r="C1797" t="str">
            <v>U R A I A N</v>
          </cell>
          <cell r="G1797" t="str">
            <v>KODE</v>
          </cell>
          <cell r="H1797" t="str">
            <v>KOEF.</v>
          </cell>
          <cell r="I1797" t="str">
            <v>SATUAN</v>
          </cell>
          <cell r="J1797" t="str">
            <v>KETERANGAN</v>
          </cell>
        </row>
        <row r="1800">
          <cell r="A1800" t="str">
            <v xml:space="preserve">   3.</v>
          </cell>
          <cell r="C1800" t="str">
            <v>TENAGA</v>
          </cell>
        </row>
        <row r="1801">
          <cell r="C1801" t="str">
            <v>Produksi menentukan : DUMP TRUCK</v>
          </cell>
          <cell r="G1801" t="str">
            <v>Q1</v>
          </cell>
          <cell r="H1801">
            <v>0.40310830500242839</v>
          </cell>
          <cell r="I1801" t="str">
            <v>M3/Jam</v>
          </cell>
        </row>
        <row r="1802">
          <cell r="C1802" t="str">
            <v>Produksi Timbunan / hari  =  Tk x Q1</v>
          </cell>
          <cell r="G1802" t="str">
            <v>Qt</v>
          </cell>
          <cell r="H1802">
            <v>2.8217581350169989</v>
          </cell>
          <cell r="I1802" t="str">
            <v>M3</v>
          </cell>
        </row>
        <row r="1803">
          <cell r="C1803" t="str">
            <v>Kebutuhan tenaga :</v>
          </cell>
        </row>
        <row r="1804">
          <cell r="D1804" t="str">
            <v>- Pekerja</v>
          </cell>
          <cell r="G1804" t="str">
            <v>P</v>
          </cell>
          <cell r="H1804">
            <v>4</v>
          </cell>
          <cell r="I1804" t="str">
            <v>orang</v>
          </cell>
        </row>
        <row r="1805">
          <cell r="D1805" t="str">
            <v>- Mandor</v>
          </cell>
          <cell r="G1805" t="str">
            <v>M</v>
          </cell>
          <cell r="H1805">
            <v>1</v>
          </cell>
          <cell r="I1805" t="str">
            <v>orang</v>
          </cell>
        </row>
        <row r="1808">
          <cell r="C1808" t="str">
            <v>Koefisien tenaga / M3   :</v>
          </cell>
        </row>
        <row r="1809">
          <cell r="D1809" t="str">
            <v>- Pekerja</v>
          </cell>
          <cell r="E1809" t="str">
            <v>= (Tk x P) : Qt</v>
          </cell>
          <cell r="G1809" t="str">
            <v>(L01)</v>
          </cell>
          <cell r="H1809">
            <v>9.9228915662650596</v>
          </cell>
          <cell r="I1809" t="str">
            <v>Jam</v>
          </cell>
        </row>
        <row r="1810">
          <cell r="D1810" t="str">
            <v>- Mandor</v>
          </cell>
          <cell r="E1810" t="str">
            <v>= (Tk x M) : Qt</v>
          </cell>
          <cell r="G1810" t="str">
            <v>(L03)</v>
          </cell>
          <cell r="H1810">
            <v>2.4807228915662649</v>
          </cell>
          <cell r="I1810" t="str">
            <v>Jam</v>
          </cell>
        </row>
        <row r="1813">
          <cell r="A1813" t="str">
            <v>4.</v>
          </cell>
          <cell r="C1813" t="str">
            <v>HARGA DASAR SATUAN UPAH, BAHAN DAN ALAT</v>
          </cell>
        </row>
        <row r="1814">
          <cell r="C1814" t="str">
            <v>Lihat lampiran.</v>
          </cell>
        </row>
        <row r="1817">
          <cell r="A1817" t="str">
            <v>5.</v>
          </cell>
          <cell r="C1817" t="str">
            <v>ANALISA HARGA SATUAN PEKERJAAN</v>
          </cell>
        </row>
        <row r="1818">
          <cell r="C1818" t="str">
            <v>Lihat perhitungan dalam FORMULIR STANDAR UNTUK</v>
          </cell>
        </row>
        <row r="1819">
          <cell r="C1819" t="str">
            <v>PEREKEMAN ANALISA MASING-MASING HARGA</v>
          </cell>
        </row>
        <row r="1820">
          <cell r="C1820" t="str">
            <v>SATUAN.</v>
          </cell>
        </row>
        <row r="1821">
          <cell r="C1821" t="str">
            <v>Didapat Harga Satuan Pekerjaan :</v>
          </cell>
        </row>
        <row r="1823">
          <cell r="C1823" t="str">
            <v xml:space="preserve">Rp.  </v>
          </cell>
          <cell r="D1823">
            <v>501114.46814012952</v>
          </cell>
          <cell r="E1823" t="str">
            <v xml:space="preserve"> / M3.</v>
          </cell>
        </row>
        <row r="1826">
          <cell r="A1826" t="str">
            <v>6.</v>
          </cell>
          <cell r="C1826" t="str">
            <v>WAKTU PELAKSANAAN YANG DIPERLUKAN</v>
          </cell>
        </row>
        <row r="1827">
          <cell r="C1827" t="str">
            <v>Masa Pelaksanaan :</v>
          </cell>
          <cell r="D1827" t="str">
            <v>. . . . . . . . . . . .</v>
          </cell>
          <cell r="E1827" t="str">
            <v>bulan</v>
          </cell>
        </row>
        <row r="1829">
          <cell r="A1829" t="str">
            <v>7.</v>
          </cell>
          <cell r="C1829" t="str">
            <v>VOLUME PEKERJAAN YANG DIPERLUKAN</v>
          </cell>
        </row>
        <row r="1830">
          <cell r="C1830" t="str">
            <v>Volume pekerjaan  :</v>
          </cell>
          <cell r="D1830">
            <v>1</v>
          </cell>
          <cell r="E1830" t="str">
            <v>M3</v>
          </cell>
        </row>
        <row r="1851">
          <cell r="A1851" t="str">
            <v>ITEM PEMBAYARAN NO.</v>
          </cell>
          <cell r="D1851" t="str">
            <v>:  3.2 (4)</v>
          </cell>
          <cell r="J1851" t="str">
            <v>Analisa EI-324</v>
          </cell>
        </row>
        <row r="1852">
          <cell r="A1852" t="str">
            <v>JENIS PEKERJAAN</v>
          </cell>
          <cell r="D1852" t="str">
            <v>:  Timb. Pilihan Di Atas Tnh. Rawa</v>
          </cell>
        </row>
        <row r="1853">
          <cell r="A1853" t="str">
            <v>SATUAN PEMBAYARAN</v>
          </cell>
          <cell r="D1853" t="str">
            <v>:  M3</v>
          </cell>
          <cell r="H1853" t="str">
            <v xml:space="preserve">         URAIAN ANALISA HARGA SATUAN</v>
          </cell>
        </row>
        <row r="1856">
          <cell r="A1856" t="str">
            <v>No.</v>
          </cell>
          <cell r="C1856" t="str">
            <v>U R A I A N</v>
          </cell>
          <cell r="G1856" t="str">
            <v>KODE</v>
          </cell>
          <cell r="H1856" t="str">
            <v>KOEF.</v>
          </cell>
          <cell r="I1856" t="str">
            <v>SATUAN</v>
          </cell>
          <cell r="J1856" t="str">
            <v>KETERANGAN</v>
          </cell>
        </row>
        <row r="1859">
          <cell r="A1859" t="str">
            <v>I.</v>
          </cell>
          <cell r="C1859" t="str">
            <v>ASUMSI</v>
          </cell>
        </row>
        <row r="1860">
          <cell r="A1860">
            <v>1</v>
          </cell>
          <cell r="C1860" t="str">
            <v>Pekerjaan dilakukan secara mekanis</v>
          </cell>
        </row>
        <row r="1861">
          <cell r="A1861">
            <v>2</v>
          </cell>
          <cell r="C1861" t="str">
            <v>Lokasi pekerjaan : di atas tanah rawa</v>
          </cell>
        </row>
        <row r="1862">
          <cell r="A1862">
            <v>3</v>
          </cell>
          <cell r="C1862" t="str">
            <v>Kondisi Jalan   :  sedang / baik</v>
          </cell>
        </row>
        <row r="1863">
          <cell r="A1863">
            <v>4</v>
          </cell>
          <cell r="C1863" t="str">
            <v>Jam kerja efektif per-hari</v>
          </cell>
          <cell r="G1863" t="str">
            <v>Tk</v>
          </cell>
          <cell r="H1863">
            <v>7</v>
          </cell>
          <cell r="I1863" t="str">
            <v>Jam</v>
          </cell>
        </row>
        <row r="1864">
          <cell r="A1864">
            <v>5</v>
          </cell>
          <cell r="C1864" t="str">
            <v>Faktor pengembangan bahan</v>
          </cell>
          <cell r="G1864" t="str">
            <v>Fk</v>
          </cell>
          <cell r="H1864">
            <v>1.2</v>
          </cell>
          <cell r="I1864" t="str">
            <v>-</v>
          </cell>
        </row>
        <row r="1867">
          <cell r="A1867" t="str">
            <v>II.</v>
          </cell>
          <cell r="C1867" t="str">
            <v>URUTAN KERJA</v>
          </cell>
        </row>
        <row r="1869">
          <cell r="A1869">
            <v>1</v>
          </cell>
          <cell r="C1869" t="str">
            <v>Whell Loader memuat ke dalam Dump Truck</v>
          </cell>
        </row>
        <row r="1870">
          <cell r="A1870">
            <v>2</v>
          </cell>
          <cell r="C1870" t="str">
            <v>Dump Truck mengangkut material pilihan</v>
          </cell>
        </row>
        <row r="1871">
          <cell r="C1871" t="str">
            <v>ke lapangan dimana : jarak quari ke lapangan</v>
          </cell>
          <cell r="G1871" t="str">
            <v>L</v>
          </cell>
          <cell r="H1871">
            <v>10</v>
          </cell>
          <cell r="I1871" t="str">
            <v>Km</v>
          </cell>
        </row>
        <row r="1872">
          <cell r="A1872">
            <v>3</v>
          </cell>
          <cell r="C1872" t="str">
            <v>Dump Truck menuang material pilihan di lokasi rawa</v>
          </cell>
        </row>
        <row r="1873">
          <cell r="C1873" t="str">
            <v>yang telah ditetapkan mulai dari tepian rawa hingga</v>
          </cell>
        </row>
        <row r="1874">
          <cell r="C1874" t="str">
            <v>permukaan timbunan mencapai permukaan air rawa.</v>
          </cell>
        </row>
        <row r="1875">
          <cell r="A1875">
            <v>4</v>
          </cell>
          <cell r="C1875" t="str">
            <v>Sekelompok pekerja merapikan timbunan</v>
          </cell>
        </row>
        <row r="1876">
          <cell r="A1876">
            <v>5</v>
          </cell>
          <cell r="C1876" t="str">
            <v>Geotekstil atau batangan kayu (bila diperlukan)</v>
          </cell>
        </row>
        <row r="1877">
          <cell r="C1877" t="str">
            <v>dianggap telah terpasang</v>
          </cell>
        </row>
        <row r="1879">
          <cell r="A1879" t="str">
            <v>III.</v>
          </cell>
          <cell r="C1879" t="str">
            <v>PEMAKAIAN BAHAN, ALAT DAN TENAGA</v>
          </cell>
        </row>
        <row r="1880">
          <cell r="A1880" t="str">
            <v xml:space="preserve">   1.</v>
          </cell>
          <cell r="C1880" t="str">
            <v>BAHAN</v>
          </cell>
        </row>
        <row r="1881">
          <cell r="A1881" t="str">
            <v>1.a.</v>
          </cell>
          <cell r="C1881" t="str">
            <v>Bahan pilihan</v>
          </cell>
          <cell r="G1881" t="str">
            <v>(M09)</v>
          </cell>
          <cell r="H1881">
            <v>1</v>
          </cell>
          <cell r="I1881" t="str">
            <v>M3</v>
          </cell>
        </row>
        <row r="1883">
          <cell r="A1883" t="str">
            <v xml:space="preserve">   2.</v>
          </cell>
          <cell r="C1883" t="str">
            <v>ALAT</v>
          </cell>
        </row>
        <row r="1885">
          <cell r="A1885" t="str">
            <v xml:space="preserve">   2.a.</v>
          </cell>
          <cell r="C1885" t="str">
            <v>DUMP TRUCK</v>
          </cell>
          <cell r="G1885" t="str">
            <v>(E09)</v>
          </cell>
        </row>
        <row r="1886">
          <cell r="C1886" t="str">
            <v>Kapasitas bak</v>
          </cell>
          <cell r="G1886" t="str">
            <v>V</v>
          </cell>
          <cell r="H1886">
            <v>1.9444444444444444</v>
          </cell>
          <cell r="I1886" t="str">
            <v>M3</v>
          </cell>
        </row>
        <row r="1887">
          <cell r="C1887" t="str">
            <v>Faktor  efisiensi alat</v>
          </cell>
          <cell r="G1887" t="str">
            <v>Fa</v>
          </cell>
          <cell r="H1887">
            <v>0.83</v>
          </cell>
          <cell r="I1887" t="str">
            <v>-</v>
          </cell>
          <cell r="Q1887" t="str">
            <v xml:space="preserve">JUMLAH HARGA BAHAN   </v>
          </cell>
          <cell r="U1887">
            <v>25000</v>
          </cell>
        </row>
        <row r="1888">
          <cell r="C1888" t="str">
            <v>Kecepatan rata-rata bermuatan</v>
          </cell>
          <cell r="G1888" t="str">
            <v>v1</v>
          </cell>
          <cell r="H1888">
            <v>45</v>
          </cell>
          <cell r="I1888" t="str">
            <v>KM/Jam</v>
          </cell>
        </row>
        <row r="1889">
          <cell r="C1889" t="str">
            <v>Kecepatan rata-rata kosong</v>
          </cell>
          <cell r="G1889" t="str">
            <v>v2</v>
          </cell>
          <cell r="H1889">
            <v>60</v>
          </cell>
          <cell r="I1889" t="str">
            <v>KM/Jam</v>
          </cell>
          <cell r="L1889" t="str">
            <v>C.</v>
          </cell>
          <cell r="N1889" t="str">
            <v>PERALATAN</v>
          </cell>
        </row>
        <row r="1890">
          <cell r="C1890" t="str">
            <v>Waktusiklus :</v>
          </cell>
          <cell r="G1890" t="str">
            <v>Ts2</v>
          </cell>
          <cell r="L1890" t="str">
            <v>1.</v>
          </cell>
          <cell r="N1890" t="str">
            <v>Dump Truck</v>
          </cell>
          <cell r="O1890" t="str">
            <v>(E08)</v>
          </cell>
          <cell r="P1890" t="str">
            <v>Jam</v>
          </cell>
          <cell r="Q1890">
            <v>0.27194492254733216</v>
          </cell>
          <cell r="R1890">
            <v>153645.58193291764</v>
          </cell>
          <cell r="U1890">
            <v>41783.135878487068</v>
          </cell>
        </row>
        <row r="1891">
          <cell r="C1891" t="str">
            <v>-  Waktu tempuh isi   = (L : v1) x 60</v>
          </cell>
          <cell r="G1891" t="str">
            <v>T1</v>
          </cell>
          <cell r="H1891">
            <v>13.333333333333332</v>
          </cell>
          <cell r="I1891" t="str">
            <v>menit</v>
          </cell>
          <cell r="L1891" t="str">
            <v>2.</v>
          </cell>
          <cell r="N1891" t="str">
            <v>Whell  Loader</v>
          </cell>
          <cell r="O1891" t="str">
            <v>(E15)</v>
          </cell>
          <cell r="P1891" t="str">
            <v>Jam</v>
          </cell>
          <cell r="Q1891">
            <v>1.4874312063067082E-2</v>
          </cell>
          <cell r="R1891">
            <v>163808.13869490434</v>
          </cell>
          <cell r="U1891">
            <v>2436.5333734181813</v>
          </cell>
        </row>
        <row r="1892">
          <cell r="C1892" t="str">
            <v>-  Waktu tempuh kosong   = (L : v2) x 60</v>
          </cell>
          <cell r="G1892" t="str">
            <v>T2</v>
          </cell>
          <cell r="H1892">
            <v>10</v>
          </cell>
          <cell r="I1892" t="str">
            <v>menit</v>
          </cell>
          <cell r="L1892" t="str">
            <v>3.</v>
          </cell>
          <cell r="N1892" t="str">
            <v>Alat  Bantu</v>
          </cell>
          <cell r="P1892" t="str">
            <v>Ls</v>
          </cell>
          <cell r="Q1892">
            <v>1</v>
          </cell>
          <cell r="R1892">
            <v>100</v>
          </cell>
          <cell r="U1892">
            <v>100</v>
          </cell>
        </row>
        <row r="1893">
          <cell r="C1893" t="str">
            <v>- Lain-lain</v>
          </cell>
          <cell r="G1893" t="str">
            <v>T3</v>
          </cell>
          <cell r="H1893">
            <v>3</v>
          </cell>
          <cell r="I1893" t="str">
            <v>menit</v>
          </cell>
        </row>
        <row r="1894">
          <cell r="G1894" t="str">
            <v>Ts1</v>
          </cell>
          <cell r="H1894">
            <v>26.333333333333332</v>
          </cell>
          <cell r="I1894" t="str">
            <v>menit</v>
          </cell>
        </row>
        <row r="1896">
          <cell r="C1896" t="str">
            <v>Kapasitas Produksi / Jam   =</v>
          </cell>
          <cell r="E1896" t="str">
            <v>V x Fa x 60</v>
          </cell>
          <cell r="G1896" t="str">
            <v>Q1</v>
          </cell>
          <cell r="H1896">
            <v>3.6772151898734178</v>
          </cell>
          <cell r="I1896" t="str">
            <v>M3/Jam</v>
          </cell>
        </row>
        <row r="1897">
          <cell r="E1897" t="str">
            <v>Ts1</v>
          </cell>
        </row>
        <row r="1898">
          <cell r="Q1898" t="str">
            <v xml:space="preserve">JUMLAH HARGA PERALATAN   </v>
          </cell>
          <cell r="U1898">
            <v>44319.669251905252</v>
          </cell>
        </row>
        <row r="1899">
          <cell r="C1899" t="str">
            <v>Koefisien Alat / M3</v>
          </cell>
          <cell r="D1899" t="str">
            <v xml:space="preserve"> =  1  :  Q1</v>
          </cell>
          <cell r="G1899" t="str">
            <v>(E08)</v>
          </cell>
          <cell r="H1899">
            <v>0.27194492254733216</v>
          </cell>
          <cell r="I1899" t="str">
            <v>Jam</v>
          </cell>
        </row>
        <row r="1900">
          <cell r="L1900" t="str">
            <v>D.</v>
          </cell>
          <cell r="N1900" t="str">
            <v>JUMLAH HARGA TENAGA, BAHAN DAN PERALATAN  ( A + B + C )</v>
          </cell>
          <cell r="U1900">
            <v>71747.748529013697</v>
          </cell>
        </row>
        <row r="1901">
          <cell r="L1901" t="str">
            <v>E.</v>
          </cell>
          <cell r="N1901" t="str">
            <v>OVERHEAD &amp; PROFIT</v>
          </cell>
          <cell r="P1901">
            <v>10</v>
          </cell>
          <cell r="Q1901" t="str">
            <v>%  x  D</v>
          </cell>
          <cell r="U1901">
            <v>7174.7748529013697</v>
          </cell>
        </row>
        <row r="1902">
          <cell r="A1902" t="str">
            <v>2.b.</v>
          </cell>
          <cell r="C1902" t="str">
            <v>ALAT  BANTU</v>
          </cell>
          <cell r="L1902" t="str">
            <v>F.</v>
          </cell>
          <cell r="N1902" t="str">
            <v>HARGA SATUAN PEKERJAAN  ( D + E )</v>
          </cell>
          <cell r="U1902">
            <v>78922.52338191506</v>
          </cell>
        </row>
        <row r="1903">
          <cell r="C1903" t="str">
            <v>Diperlukan alat-alat bantu kecil</v>
          </cell>
          <cell r="J1903" t="str">
            <v>Lump Sump</v>
          </cell>
          <cell r="L1903" t="str">
            <v>Note: 1</v>
          </cell>
          <cell r="N1903" t="str">
            <v>SATUAN dapat berdasarkan atas jam operasi untuk Tenaga Kerja dan Peralatan, volume dan/atau ukuran</v>
          </cell>
        </row>
        <row r="1904">
          <cell r="C1904" t="str">
            <v>- Sekop    =         3   buah</v>
          </cell>
          <cell r="N1904" t="str">
            <v>berat untuk bahan-bahan.</v>
          </cell>
        </row>
        <row r="1905">
          <cell r="L1905">
            <v>2</v>
          </cell>
          <cell r="N1905" t="str">
            <v>Kuantitas satuan adalah kuantitas setiap komponen untuk menyelesaikan satu satuan pekerjaan dari nomor</v>
          </cell>
        </row>
        <row r="1906">
          <cell r="N1906" t="str">
            <v>mata pembayaran.</v>
          </cell>
        </row>
        <row r="1907">
          <cell r="L1907">
            <v>3</v>
          </cell>
          <cell r="N1907" t="str">
            <v>Biaya satuan untuk peralatan sudah termasuk bahan bakar, bahan habis dipakai dan operator.</v>
          </cell>
        </row>
        <row r="1908">
          <cell r="L1908">
            <v>4</v>
          </cell>
          <cell r="N1908" t="str">
            <v>Biaya satuan sudah termasuk pengeluaran untuk seluruh pajak yang berkaitan (tetapi tidak termasuk PPN</v>
          </cell>
        </row>
        <row r="1909">
          <cell r="N1909" t="str">
            <v>yang dibayar dari kontrak) dan biaya-biaya lainnya.</v>
          </cell>
        </row>
        <row r="1911">
          <cell r="J1911" t="str">
            <v>Berlanjut ke halaman berikut</v>
          </cell>
        </row>
        <row r="1912">
          <cell r="A1912" t="str">
            <v>ITEM PEMBAYARAN NO.</v>
          </cell>
          <cell r="D1912" t="str">
            <v>:  3.2 (4)</v>
          </cell>
          <cell r="J1912" t="str">
            <v>Analisa EI-324</v>
          </cell>
        </row>
        <row r="1913">
          <cell r="A1913" t="str">
            <v>JENIS PEKERJAAN</v>
          </cell>
          <cell r="D1913" t="str">
            <v>:  Timb. Pilihan Di Atas Tnh. Rawa</v>
          </cell>
        </row>
        <row r="1914">
          <cell r="A1914" t="str">
            <v>SATUAN PEMBAYARAN</v>
          </cell>
          <cell r="D1914" t="str">
            <v>:  M3</v>
          </cell>
          <cell r="H1914" t="str">
            <v xml:space="preserve">         URAIAN ANALISA HARGA SATUAN</v>
          </cell>
        </row>
        <row r="1915">
          <cell r="J1915" t="str">
            <v>Lanjutan</v>
          </cell>
        </row>
        <row r="1917">
          <cell r="A1917" t="str">
            <v>No.</v>
          </cell>
          <cell r="C1917" t="str">
            <v>U R A I A N</v>
          </cell>
          <cell r="G1917" t="str">
            <v>KODE</v>
          </cell>
          <cell r="H1917" t="str">
            <v>KOEF.</v>
          </cell>
          <cell r="I1917" t="str">
            <v>SATUAN</v>
          </cell>
          <cell r="J1917" t="str">
            <v>KETERANGAN</v>
          </cell>
        </row>
        <row r="1920">
          <cell r="A1920" t="str">
            <v>2.c.</v>
          </cell>
          <cell r="C1920" t="str">
            <v>WHELL  LOADER</v>
          </cell>
          <cell r="G1920" t="str">
            <v>(E15)</v>
          </cell>
        </row>
        <row r="1921">
          <cell r="C1921" t="str">
            <v>Kapasitas  Bucket</v>
          </cell>
          <cell r="G1921" t="str">
            <v>V</v>
          </cell>
          <cell r="H1921">
            <v>1.5</v>
          </cell>
          <cell r="I1921" t="str">
            <v>M3</v>
          </cell>
        </row>
        <row r="1922">
          <cell r="C1922" t="str">
            <v>Faktor Bucket</v>
          </cell>
          <cell r="G1922" t="str">
            <v>Fb</v>
          </cell>
          <cell r="H1922">
            <v>0.9</v>
          </cell>
          <cell r="I1922" t="str">
            <v>-</v>
          </cell>
        </row>
        <row r="1923">
          <cell r="C1923" t="str">
            <v>Faktor Efisiensi Alat</v>
          </cell>
          <cell r="G1923" t="str">
            <v>Fa</v>
          </cell>
          <cell r="H1923">
            <v>0.83</v>
          </cell>
          <cell r="I1923" t="str">
            <v>-</v>
          </cell>
        </row>
        <row r="1924">
          <cell r="C1924" t="str">
            <v>Waktu sklus</v>
          </cell>
          <cell r="G1924" t="str">
            <v>Ts1</v>
          </cell>
          <cell r="I1924" t="str">
            <v>menit</v>
          </cell>
        </row>
        <row r="1925">
          <cell r="C1925" t="str">
            <v>- Muat</v>
          </cell>
          <cell r="G1925" t="str">
            <v>T1</v>
          </cell>
          <cell r="H1925">
            <v>0.5</v>
          </cell>
          <cell r="I1925" t="str">
            <v>menit</v>
          </cell>
        </row>
        <row r="1926">
          <cell r="C1926" t="str">
            <v>- Lain-lain</v>
          </cell>
          <cell r="G1926" t="str">
            <v>T2</v>
          </cell>
          <cell r="H1926">
            <v>0.5</v>
          </cell>
          <cell r="I1926" t="str">
            <v>menit</v>
          </cell>
        </row>
        <row r="1927">
          <cell r="G1927" t="str">
            <v>Ts2</v>
          </cell>
          <cell r="H1927">
            <v>1</v>
          </cell>
          <cell r="I1927" t="str">
            <v>menit</v>
          </cell>
        </row>
        <row r="1929">
          <cell r="C1929" t="str">
            <v>Kapasitas Produksi / Jam =</v>
          </cell>
          <cell r="E1929" t="str">
            <v>V  x  Fb x Fa x 60</v>
          </cell>
          <cell r="G1929" t="str">
            <v>Q2</v>
          </cell>
          <cell r="H1929">
            <v>67.23</v>
          </cell>
          <cell r="I1929" t="str">
            <v>M3</v>
          </cell>
        </row>
        <row r="1930">
          <cell r="E1930" t="str">
            <v>Ts1</v>
          </cell>
        </row>
        <row r="1932">
          <cell r="C1932" t="str">
            <v>Koefisienalat / M3</v>
          </cell>
          <cell r="D1932" t="str">
            <v xml:space="preserve"> =   1 : Q2</v>
          </cell>
          <cell r="G1932" t="str">
            <v>(E15)</v>
          </cell>
          <cell r="H1932">
            <v>1.4874312063067082E-2</v>
          </cell>
          <cell r="I1932" t="str">
            <v>Jam</v>
          </cell>
        </row>
        <row r="1934">
          <cell r="A1934" t="str">
            <v xml:space="preserve">   3.</v>
          </cell>
          <cell r="C1934" t="str">
            <v>TENAGA</v>
          </cell>
        </row>
        <row r="1935">
          <cell r="C1935" t="str">
            <v>Produksi menentukan : DUMP TRUCK</v>
          </cell>
          <cell r="G1935" t="str">
            <v>Q1</v>
          </cell>
          <cell r="H1935">
            <v>3.6772151898734178</v>
          </cell>
          <cell r="I1935" t="str">
            <v>M3/Jam</v>
          </cell>
        </row>
        <row r="1936">
          <cell r="C1936" t="str">
            <v>Produksi Timbunan / hari  =  Tk x Q1</v>
          </cell>
          <cell r="G1936" t="str">
            <v>Qt</v>
          </cell>
          <cell r="H1936">
            <v>25.740506329113924</v>
          </cell>
          <cell r="I1936" t="str">
            <v>M3</v>
          </cell>
        </row>
        <row r="1937">
          <cell r="C1937" t="str">
            <v>Asumsi permukaan hamparan di permukaan rawa :</v>
          </cell>
        </row>
        <row r="1939">
          <cell r="C1939" t="str">
            <v>Kebutuhan tenaga :</v>
          </cell>
        </row>
        <row r="1940">
          <cell r="D1940" t="str">
            <v>- Pekerja</v>
          </cell>
          <cell r="G1940" t="str">
            <v>P</v>
          </cell>
          <cell r="H1940">
            <v>2</v>
          </cell>
          <cell r="I1940" t="str">
            <v>orang</v>
          </cell>
        </row>
        <row r="1941">
          <cell r="D1941" t="str">
            <v>- Mandor</v>
          </cell>
          <cell r="G1941" t="str">
            <v>M</v>
          </cell>
          <cell r="H1941">
            <v>1</v>
          </cell>
          <cell r="I1941" t="str">
            <v>orang</v>
          </cell>
        </row>
        <row r="1944">
          <cell r="C1944" t="str">
            <v>Koefisien tenaga / M3   :</v>
          </cell>
        </row>
        <row r="1945">
          <cell r="D1945" t="str">
            <v>- Pekerja</v>
          </cell>
          <cell r="E1945" t="str">
            <v>= (Tk x P) : Qt</v>
          </cell>
          <cell r="G1945" t="str">
            <v>(L01)</v>
          </cell>
          <cell r="H1945">
            <v>0.54388984509466443</v>
          </cell>
          <cell r="I1945" t="str">
            <v>Jam</v>
          </cell>
        </row>
        <row r="1946">
          <cell r="D1946" t="str">
            <v>- Mandor</v>
          </cell>
          <cell r="E1946" t="str">
            <v>= (Tk x M) : Qt</v>
          </cell>
          <cell r="G1946" t="str">
            <v>(L02)</v>
          </cell>
          <cell r="H1946">
            <v>0.27194492254733221</v>
          </cell>
          <cell r="I1946" t="str">
            <v>Jam</v>
          </cell>
        </row>
        <row r="1949">
          <cell r="A1949" t="str">
            <v>4.</v>
          </cell>
          <cell r="C1949" t="str">
            <v>HARGA DASAR SATUAN UPAH, BAHAN DAN ALAT</v>
          </cell>
        </row>
        <row r="1950">
          <cell r="C1950" t="str">
            <v>Lihat lampiran.</v>
          </cell>
        </row>
        <row r="1953">
          <cell r="A1953" t="str">
            <v>5.</v>
          </cell>
          <cell r="C1953" t="str">
            <v>ANALISA HARGA SATUAN PEKERJAAN</v>
          </cell>
        </row>
        <row r="1954">
          <cell r="C1954" t="str">
            <v>Lihat perhitungan dalam FORMULIR STANDAR UNTUK</v>
          </cell>
        </row>
        <row r="1955">
          <cell r="C1955" t="str">
            <v>PEREKEMAN ANALISA MASING-MASING HARGA</v>
          </cell>
        </row>
        <row r="1956">
          <cell r="C1956" t="str">
            <v>SATUAN.</v>
          </cell>
        </row>
        <row r="1957">
          <cell r="C1957" t="str">
            <v>Didapat Harga Satuan Pekerjaan :</v>
          </cell>
        </row>
        <row r="1959">
          <cell r="C1959" t="str">
            <v xml:space="preserve">Rp.  </v>
          </cell>
          <cell r="D1959">
            <v>78922.52338191506</v>
          </cell>
          <cell r="E1959" t="str">
            <v xml:space="preserve"> / M3</v>
          </cell>
        </row>
        <row r="1962">
          <cell r="A1962" t="str">
            <v>6.</v>
          </cell>
          <cell r="C1962" t="str">
            <v>WAKTU PELAKSANAAN YANG DIPERLUKAN</v>
          </cell>
        </row>
        <row r="1963">
          <cell r="C1963" t="str">
            <v>Masa Pelaksanaan :</v>
          </cell>
          <cell r="D1963" t="str">
            <v>. . . . . . . . . . . .</v>
          </cell>
          <cell r="E1963" t="str">
            <v>bulan</v>
          </cell>
        </row>
        <row r="1965">
          <cell r="A1965" t="str">
            <v>7.</v>
          </cell>
          <cell r="C1965" t="str">
            <v>VOLUME PEKERJAAN YANG DIPERLUKAN</v>
          </cell>
        </row>
        <row r="1966">
          <cell r="C1966" t="str">
            <v>Volume pekerjaan  :</v>
          </cell>
          <cell r="D1966">
            <v>1</v>
          </cell>
          <cell r="E1966" t="str">
            <v>M3</v>
          </cell>
        </row>
        <row r="1971">
          <cell r="T1971" t="str">
            <v>Analisa EI-331</v>
          </cell>
        </row>
        <row r="1973">
          <cell r="A1973" t="str">
            <v>ITEM PEMBAYARAN NO.</v>
          </cell>
          <cell r="D1973" t="str">
            <v>:  3.3 (1)</v>
          </cell>
          <cell r="J1973" t="str">
            <v>Analisa EI-331</v>
          </cell>
          <cell r="L1973" t="str">
            <v>FORMULIR STANDAR UNTUK</v>
          </cell>
        </row>
        <row r="1974">
          <cell r="A1974" t="str">
            <v>JENIS PEKERJAAN</v>
          </cell>
          <cell r="D1974" t="str">
            <v>:  Penyiapan Badan Jalan pada Galian</v>
          </cell>
          <cell r="L1974" t="str">
            <v>PEREKAMAN ANALISA MASING-MASING HARGA SATUAN</v>
          </cell>
        </row>
        <row r="1975">
          <cell r="A1975" t="str">
            <v>SATUAN PEMBAYARAN</v>
          </cell>
          <cell r="D1975" t="str">
            <v>:  M2</v>
          </cell>
          <cell r="F1975" t="str">
            <v>Biasa</v>
          </cell>
          <cell r="H1975" t="str">
            <v xml:space="preserve">         URAIAN ANALISA HARGA SATUAN</v>
          </cell>
          <cell r="L1975" t="str">
            <v/>
          </cell>
        </row>
        <row r="1978">
          <cell r="A1978" t="str">
            <v>No.</v>
          </cell>
          <cell r="C1978" t="str">
            <v>U R A I A N</v>
          </cell>
          <cell r="G1978" t="str">
            <v>KODE</v>
          </cell>
          <cell r="H1978" t="str">
            <v>KOEF.</v>
          </cell>
          <cell r="I1978" t="str">
            <v>SATUAN</v>
          </cell>
          <cell r="J1978" t="str">
            <v>KETERANGAN</v>
          </cell>
          <cell r="L1978" t="str">
            <v>PROYEK</v>
          </cell>
          <cell r="O1978" t="str">
            <v>:</v>
          </cell>
        </row>
        <row r="1979">
          <cell r="L1979" t="str">
            <v>No. PAKET KONTRAK</v>
          </cell>
          <cell r="O1979" t="str">
            <v>:</v>
          </cell>
        </row>
        <row r="1980">
          <cell r="L1980" t="str">
            <v>NAMA PAKET</v>
          </cell>
          <cell r="O1980" t="str">
            <v>:</v>
          </cell>
        </row>
        <row r="1981">
          <cell r="A1981" t="str">
            <v>I.</v>
          </cell>
          <cell r="C1981" t="str">
            <v>ASUMSI</v>
          </cell>
          <cell r="L1981" t="str">
            <v>PROP / KAB / KODYA</v>
          </cell>
          <cell r="O1981" t="str">
            <v>:</v>
          </cell>
        </row>
        <row r="1982">
          <cell r="A1982">
            <v>1</v>
          </cell>
          <cell r="C1982" t="str">
            <v>Pekerjaan dilaksanakan hanya pada tanah  galian</v>
          </cell>
          <cell r="L1982" t="str">
            <v>ITEM PEMBAYARAN NO.</v>
          </cell>
          <cell r="O1982" t="str">
            <v>:  3.3 (1)</v>
          </cell>
          <cell r="R1982" t="str">
            <v>PERKIRAAN VOL. PEK.</v>
          </cell>
          <cell r="T1982" t="str">
            <v>:</v>
          </cell>
          <cell r="U1982">
            <v>1</v>
          </cell>
        </row>
        <row r="1983">
          <cell r="A1983">
            <v>2</v>
          </cell>
          <cell r="C1983" t="str">
            <v>Pekerjaan dilakukan secara mekanis</v>
          </cell>
          <cell r="L1983" t="str">
            <v>JENIS PEKERJAAN</v>
          </cell>
          <cell r="O1983" t="str">
            <v>:  Penyiapan Badan Jalan pada Galian</v>
          </cell>
          <cell r="R1983" t="str">
            <v>TOTAL HARGA (Rp.)</v>
          </cell>
          <cell r="T1983" t="str">
            <v>:</v>
          </cell>
          <cell r="U1983">
            <v>809086.35646871035</v>
          </cell>
        </row>
        <row r="1984">
          <cell r="A1984">
            <v>3</v>
          </cell>
          <cell r="C1984" t="str">
            <v>Lokasi pekerjaan : sepanjang jalan</v>
          </cell>
          <cell r="L1984" t="str">
            <v>SATUAN PEMBAYARAN</v>
          </cell>
          <cell r="O1984" t="str">
            <v>:  M2</v>
          </cell>
          <cell r="Q1984" t="str">
            <v>Biasa</v>
          </cell>
          <cell r="R1984" t="str">
            <v>% THD. BIAYA PROYEK</v>
          </cell>
          <cell r="T1984" t="str">
            <v>:</v>
          </cell>
          <cell r="U1984" t="e">
            <v>#DIV/0!</v>
          </cell>
        </row>
        <row r="1985">
          <cell r="A1985">
            <v>4</v>
          </cell>
          <cell r="C1985" t="str">
            <v>Kondisi Jalan   : jelek / belum padat</v>
          </cell>
        </row>
        <row r="1986">
          <cell r="A1986">
            <v>5</v>
          </cell>
          <cell r="C1986" t="str">
            <v>Jam kerja efektif per-hari</v>
          </cell>
          <cell r="G1986" t="str">
            <v>Tk</v>
          </cell>
          <cell r="H1986">
            <v>7</v>
          </cell>
          <cell r="I1986" t="str">
            <v>Jam</v>
          </cell>
        </row>
        <row r="1987">
          <cell r="Q1987" t="str">
            <v>PERKIRAAN</v>
          </cell>
          <cell r="R1987" t="str">
            <v>HARGA</v>
          </cell>
          <cell r="S1987" t="str">
            <v>JUMLAH</v>
          </cell>
        </row>
        <row r="1988">
          <cell r="L1988" t="str">
            <v>NO.</v>
          </cell>
          <cell r="N1988" t="str">
            <v>KOMPONEN</v>
          </cell>
          <cell r="P1988" t="str">
            <v>SATUAN</v>
          </cell>
          <cell r="Q1988" t="str">
            <v>KUANTITAS</v>
          </cell>
          <cell r="R1988" t="str">
            <v>SATUAN</v>
          </cell>
          <cell r="S1988" t="str">
            <v>HARGA</v>
          </cell>
        </row>
        <row r="1989">
          <cell r="A1989" t="str">
            <v>II.</v>
          </cell>
          <cell r="C1989" t="str">
            <v>URUTAN KERJA</v>
          </cell>
          <cell r="R1989" t="str">
            <v>(Rp.)</v>
          </cell>
          <cell r="S1989" t="str">
            <v>(Rp.)</v>
          </cell>
        </row>
        <row r="1990">
          <cell r="A1990">
            <v>1</v>
          </cell>
          <cell r="C1990" t="str">
            <v>Motor Grader meratakan permukaan hasil galian</v>
          </cell>
        </row>
        <row r="1991">
          <cell r="A1991">
            <v>2</v>
          </cell>
          <cell r="C1991" t="str">
            <v>Vibro Roller memadatkan permukaan yang telah</v>
          </cell>
        </row>
        <row r="1992">
          <cell r="C1992" t="str">
            <v>dipotong/diratakan oleh Motor Grader</v>
          </cell>
          <cell r="L1992" t="str">
            <v>A.</v>
          </cell>
          <cell r="N1992" t="str">
            <v>TENAGA</v>
          </cell>
        </row>
        <row r="1993">
          <cell r="A1993">
            <v>3</v>
          </cell>
          <cell r="C1993" t="str">
            <v>Sekelompok pekerja akan membantu meratakan</v>
          </cell>
        </row>
        <row r="1994">
          <cell r="C1994" t="str">
            <v>badan jalan dengan alat bantu</v>
          </cell>
          <cell r="L1994" t="str">
            <v>1.</v>
          </cell>
          <cell r="N1994" t="str">
            <v>Pekerja</v>
          </cell>
          <cell r="O1994" t="str">
            <v>(L01)</v>
          </cell>
          <cell r="P1994" t="str">
            <v>jam</v>
          </cell>
          <cell r="Q1994">
            <v>1.6064257028112448E-2</v>
          </cell>
          <cell r="R1994">
            <v>2857.14</v>
          </cell>
          <cell r="U1994">
            <v>45.897831325301198</v>
          </cell>
        </row>
        <row r="1995">
          <cell r="L1995" t="str">
            <v>2.</v>
          </cell>
          <cell r="N1995" t="str">
            <v>Mandor</v>
          </cell>
          <cell r="O1995" t="str">
            <v>(L02)</v>
          </cell>
          <cell r="P1995" t="str">
            <v>jam</v>
          </cell>
          <cell r="Q1995">
            <v>4.0160642570281121E-3</v>
          </cell>
          <cell r="R1995">
            <v>3214.29</v>
          </cell>
          <cell r="U1995">
            <v>12.90879518072289</v>
          </cell>
        </row>
        <row r="1998">
          <cell r="Q1998" t="str">
            <v xml:space="preserve">JUMLAH HARGA TENAGA   </v>
          </cell>
          <cell r="U1998">
            <v>58.806626506024088</v>
          </cell>
        </row>
        <row r="2000">
          <cell r="L2000" t="str">
            <v>B.</v>
          </cell>
          <cell r="N2000" t="str">
            <v>BAHAN</v>
          </cell>
        </row>
        <row r="2001">
          <cell r="A2001" t="str">
            <v>III.</v>
          </cell>
          <cell r="C2001" t="str">
            <v>PEMAKAIAN BAHAN, ALAT DAN TENAGA</v>
          </cell>
        </row>
        <row r="2002">
          <cell r="A2002" t="str">
            <v xml:space="preserve">   1.</v>
          </cell>
          <cell r="C2002" t="str">
            <v>BAHAN</v>
          </cell>
        </row>
        <row r="2003">
          <cell r="C2003" t="str">
            <v>Tidak diperlukan bahan / material</v>
          </cell>
        </row>
        <row r="2005">
          <cell r="A2005" t="str">
            <v xml:space="preserve">   2.</v>
          </cell>
          <cell r="C2005" t="str">
            <v>ALAT</v>
          </cell>
        </row>
        <row r="2006">
          <cell r="A2006" t="str">
            <v>2.a.</v>
          </cell>
          <cell r="C2006" t="str">
            <v>MOTOR GRADER</v>
          </cell>
          <cell r="G2006" t="str">
            <v>(E13)</v>
          </cell>
        </row>
        <row r="2007">
          <cell r="C2007" t="str">
            <v>Panjang operasi grader sekali jalan</v>
          </cell>
          <cell r="G2007" t="str">
            <v>Lh</v>
          </cell>
          <cell r="H2007">
            <v>50</v>
          </cell>
          <cell r="I2007" t="str">
            <v>M</v>
          </cell>
        </row>
        <row r="2008">
          <cell r="C2008" t="str">
            <v>Lebar Efektif kerja Blade</v>
          </cell>
          <cell r="G2008" t="str">
            <v>b</v>
          </cell>
          <cell r="H2008">
            <v>2.4</v>
          </cell>
          <cell r="I2008" t="str">
            <v>M</v>
          </cell>
        </row>
        <row r="2009">
          <cell r="C2009" t="str">
            <v>Faktor Efisiensi Alat</v>
          </cell>
          <cell r="G2009" t="str">
            <v>Fa</v>
          </cell>
          <cell r="H2009">
            <v>0.83</v>
          </cell>
          <cell r="I2009" t="str">
            <v>-</v>
          </cell>
        </row>
        <row r="2010">
          <cell r="C2010" t="str">
            <v>Kecepatan rata-rata alat</v>
          </cell>
          <cell r="G2010" t="str">
            <v>v</v>
          </cell>
          <cell r="H2010">
            <v>2</v>
          </cell>
          <cell r="I2010" t="str">
            <v>Km / Jam</v>
          </cell>
        </row>
        <row r="2011">
          <cell r="C2011" t="str">
            <v>Jumlah lintasan</v>
          </cell>
          <cell r="G2011" t="str">
            <v>n</v>
          </cell>
          <cell r="H2011">
            <v>6</v>
          </cell>
          <cell r="I2011" t="str">
            <v>lintasan</v>
          </cell>
        </row>
        <row r="2012">
          <cell r="C2012" t="str">
            <v>Waktu siklus</v>
          </cell>
          <cell r="G2012" t="str">
            <v>Ts1</v>
          </cell>
        </row>
        <row r="2013">
          <cell r="C2013" t="str">
            <v>- Perataan 1 kali lintasan    = Lh : (v x 1000) x 60</v>
          </cell>
          <cell r="G2013" t="str">
            <v>T1</v>
          </cell>
          <cell r="H2013">
            <v>1.5</v>
          </cell>
          <cell r="I2013" t="str">
            <v>menit</v>
          </cell>
        </row>
        <row r="2014">
          <cell r="C2014" t="str">
            <v>- Lain-lain</v>
          </cell>
          <cell r="G2014" t="str">
            <v>T2</v>
          </cell>
          <cell r="H2014">
            <v>1</v>
          </cell>
          <cell r="I2014" t="str">
            <v>menit</v>
          </cell>
        </row>
        <row r="2015">
          <cell r="G2015" t="str">
            <v>Ts1</v>
          </cell>
          <cell r="H2015">
            <v>2.5</v>
          </cell>
          <cell r="I2015" t="str">
            <v>menit</v>
          </cell>
        </row>
        <row r="2017">
          <cell r="C2017" t="str">
            <v>Kapasitas Produksi / Jam   =</v>
          </cell>
          <cell r="E2017" t="str">
            <v>Lh x b x Fa x 60</v>
          </cell>
          <cell r="G2017" t="str">
            <v>Q1</v>
          </cell>
          <cell r="H2017">
            <v>398.4</v>
          </cell>
          <cell r="I2017" t="str">
            <v>M2</v>
          </cell>
        </row>
        <row r="2018">
          <cell r="E2018" t="str">
            <v xml:space="preserve">      n x Ts</v>
          </cell>
        </row>
        <row r="2020">
          <cell r="C2020" t="str">
            <v>Koefisien Alat / m2</v>
          </cell>
          <cell r="D2020" t="str">
            <v xml:space="preserve"> =  1  :  Q1</v>
          </cell>
          <cell r="G2020" t="str">
            <v>(E13)</v>
          </cell>
          <cell r="H2020">
            <v>2.5100401606425703E-3</v>
          </cell>
          <cell r="I2020" t="str">
            <v>Jam</v>
          </cell>
        </row>
        <row r="2022">
          <cell r="A2022" t="str">
            <v>2.b.</v>
          </cell>
          <cell r="C2022" t="str">
            <v>VIBRATOR ROLLER</v>
          </cell>
          <cell r="G2022" t="str">
            <v>(E19)</v>
          </cell>
        </row>
        <row r="2023">
          <cell r="C2023" t="str">
            <v>Kecepatan rata-rata alat</v>
          </cell>
          <cell r="G2023" t="str">
            <v>v</v>
          </cell>
          <cell r="H2023">
            <v>2</v>
          </cell>
          <cell r="I2023" t="str">
            <v>Km / jam</v>
          </cell>
        </row>
        <row r="2024">
          <cell r="C2024" t="str">
            <v>Lebar efektif pemadatan</v>
          </cell>
          <cell r="G2024" t="str">
            <v>b</v>
          </cell>
          <cell r="H2024">
            <v>1.2</v>
          </cell>
          <cell r="I2024" t="str">
            <v>M</v>
          </cell>
        </row>
        <row r="2025">
          <cell r="C2025" t="str">
            <v>Jumlah lintasan</v>
          </cell>
          <cell r="G2025" t="str">
            <v>n</v>
          </cell>
          <cell r="H2025">
            <v>8</v>
          </cell>
          <cell r="I2025" t="str">
            <v>lintasan</v>
          </cell>
        </row>
        <row r="2026">
          <cell r="C2026" t="str">
            <v>Faktor efisiensi alat</v>
          </cell>
          <cell r="G2026" t="str">
            <v>Fa</v>
          </cell>
          <cell r="H2026">
            <v>0.83</v>
          </cell>
          <cell r="I2026" t="str">
            <v>-</v>
          </cell>
        </row>
        <row r="2028">
          <cell r="C2028" t="str">
            <v>Kapasitas Produksi / Jam   =</v>
          </cell>
          <cell r="E2028" t="str">
            <v>(v x 1000) x b x Fa</v>
          </cell>
          <cell r="G2028" t="str">
            <v>Q2</v>
          </cell>
          <cell r="H2028">
            <v>249</v>
          </cell>
          <cell r="I2028" t="str">
            <v>M2</v>
          </cell>
        </row>
        <row r="2029">
          <cell r="E2029" t="str">
            <v>n</v>
          </cell>
        </row>
        <row r="2031">
          <cell r="C2031" t="str">
            <v>Koefisien Alat / m2</v>
          </cell>
          <cell r="D2031" t="str">
            <v xml:space="preserve"> =  1  :  Q2</v>
          </cell>
          <cell r="G2031" t="str">
            <v>(E19)</v>
          </cell>
          <cell r="H2031">
            <v>4.0160642570281121E-3</v>
          </cell>
          <cell r="I2031" t="str">
            <v>Jam</v>
          </cell>
        </row>
        <row r="2033">
          <cell r="J2033" t="str">
            <v>Berlanjut ke halaman berikut</v>
          </cell>
        </row>
        <row r="2034">
          <cell r="A2034" t="str">
            <v>ITEM PEMBAYARAN NO.</v>
          </cell>
          <cell r="D2034" t="str">
            <v>:  3.3 (1)</v>
          </cell>
          <cell r="J2034" t="str">
            <v>Analisa EI-331</v>
          </cell>
        </row>
        <row r="2035">
          <cell r="A2035" t="str">
            <v>JENIS PEKERJAAN</v>
          </cell>
          <cell r="D2035" t="str">
            <v>:  Penyiapan Badan Jalan pada Galian</v>
          </cell>
        </row>
        <row r="2036">
          <cell r="A2036" t="str">
            <v>SATUAN PEMBAYARAN</v>
          </cell>
          <cell r="D2036" t="str">
            <v>:  M2</v>
          </cell>
          <cell r="H2036" t="str">
            <v xml:space="preserve">         URAIAN ANALISA HARGA SATUAN</v>
          </cell>
        </row>
        <row r="2037">
          <cell r="J2037" t="str">
            <v>Lanjutan</v>
          </cell>
        </row>
        <row r="2039">
          <cell r="A2039" t="str">
            <v>No.</v>
          </cell>
          <cell r="C2039" t="str">
            <v>U R A I A N</v>
          </cell>
          <cell r="G2039" t="str">
            <v>KODE</v>
          </cell>
          <cell r="H2039" t="str">
            <v>KOEF.</v>
          </cell>
          <cell r="I2039" t="str">
            <v>SATUAN</v>
          </cell>
          <cell r="J2039" t="str">
            <v>KETERANGAN</v>
          </cell>
        </row>
        <row r="2042">
          <cell r="A2042" t="str">
            <v>2.c.</v>
          </cell>
          <cell r="C2042" t="str">
            <v>WATER TANK TRUCK</v>
          </cell>
          <cell r="G2042" t="str">
            <v>(E23)</v>
          </cell>
        </row>
        <row r="2043">
          <cell r="C2043" t="str">
            <v>Volume tangki air</v>
          </cell>
          <cell r="G2043" t="str">
            <v>V</v>
          </cell>
          <cell r="H2043">
            <v>4</v>
          </cell>
          <cell r="I2043" t="str">
            <v>M3</v>
          </cell>
        </row>
        <row r="2044">
          <cell r="C2044" t="str">
            <v>Kebutuhan air / M2 permukaan padat</v>
          </cell>
          <cell r="G2044" t="str">
            <v>Wc</v>
          </cell>
          <cell r="H2044">
            <v>0.01</v>
          </cell>
          <cell r="I2044" t="str">
            <v>M3</v>
          </cell>
        </row>
        <row r="2045">
          <cell r="C2045" t="str">
            <v>Pengisian Tangki / jam</v>
          </cell>
          <cell r="G2045" t="str">
            <v>n</v>
          </cell>
          <cell r="H2045">
            <v>1</v>
          </cell>
          <cell r="I2045" t="str">
            <v>kali</v>
          </cell>
        </row>
        <row r="2046">
          <cell r="C2046" t="str">
            <v>Faktor efisiensi alat</v>
          </cell>
          <cell r="G2046" t="str">
            <v>Fa</v>
          </cell>
          <cell r="H2046">
            <v>0.83</v>
          </cell>
          <cell r="I2046" t="str">
            <v>-</v>
          </cell>
        </row>
        <row r="2048">
          <cell r="C2048" t="str">
            <v>Kapasitas Produksi / Jam   =</v>
          </cell>
          <cell r="E2048" t="str">
            <v>V  x  n x Fa</v>
          </cell>
          <cell r="G2048" t="str">
            <v>Q3</v>
          </cell>
          <cell r="H2048">
            <v>332</v>
          </cell>
          <cell r="I2048" t="str">
            <v>M2</v>
          </cell>
        </row>
        <row r="2049">
          <cell r="E2049" t="str">
            <v xml:space="preserve">     Wc</v>
          </cell>
        </row>
        <row r="2051">
          <cell r="C2051" t="str">
            <v>Koefisien Alat / m2</v>
          </cell>
          <cell r="D2051" t="str">
            <v xml:space="preserve"> =  1  :  Q3</v>
          </cell>
          <cell r="G2051" t="str">
            <v>(E23)</v>
          </cell>
          <cell r="H2051">
            <v>3.0120481927710845E-3</v>
          </cell>
          <cell r="I2051" t="str">
            <v>Jam</v>
          </cell>
        </row>
        <row r="2054">
          <cell r="A2054" t="str">
            <v>2.d.</v>
          </cell>
          <cell r="C2054" t="str">
            <v>ALAT  BANTU</v>
          </cell>
        </row>
        <row r="2055">
          <cell r="C2055" t="str">
            <v>Diperlukan alat-alat bantu kecil</v>
          </cell>
          <cell r="J2055" t="str">
            <v>Lump Sum</v>
          </cell>
        </row>
        <row r="2056">
          <cell r="C2056" t="str">
            <v>- Sekop    =         3   buah</v>
          </cell>
        </row>
        <row r="2059">
          <cell r="A2059" t="str">
            <v xml:space="preserve">   3.</v>
          </cell>
          <cell r="C2059" t="str">
            <v>TENAGA</v>
          </cell>
        </row>
        <row r="2060">
          <cell r="C2060" t="str">
            <v>Produksi menentukan : VIBRATORY  ROLLER</v>
          </cell>
          <cell r="G2060" t="str">
            <v>Q2</v>
          </cell>
          <cell r="H2060">
            <v>249</v>
          </cell>
          <cell r="I2060" t="str">
            <v>M2/Jam</v>
          </cell>
        </row>
        <row r="2061">
          <cell r="C2061" t="str">
            <v>Produksi Pekerjaan / hari  =  Tk x Q1</v>
          </cell>
          <cell r="G2061" t="str">
            <v>Qt</v>
          </cell>
          <cell r="H2061">
            <v>1743</v>
          </cell>
          <cell r="I2061" t="str">
            <v>M2</v>
          </cell>
        </row>
        <row r="2062">
          <cell r="C2062" t="str">
            <v>Kebutuhan tenaga :</v>
          </cell>
        </row>
        <row r="2063">
          <cell r="D2063" t="str">
            <v>- Pekerja</v>
          </cell>
          <cell r="G2063" t="str">
            <v>P</v>
          </cell>
          <cell r="H2063">
            <v>4</v>
          </cell>
          <cell r="I2063" t="str">
            <v>orang</v>
          </cell>
        </row>
        <row r="2064">
          <cell r="D2064" t="str">
            <v>- Mandor</v>
          </cell>
          <cell r="G2064" t="str">
            <v>M</v>
          </cell>
          <cell r="H2064">
            <v>1</v>
          </cell>
          <cell r="I2064" t="str">
            <v>orang</v>
          </cell>
        </row>
        <row r="2067">
          <cell r="C2067" t="str">
            <v>Koefisien tenaga / M2</v>
          </cell>
        </row>
        <row r="2068">
          <cell r="D2068" t="str">
            <v>- Pekerja</v>
          </cell>
          <cell r="E2068" t="str">
            <v>= (Tk x P) : Qt</v>
          </cell>
          <cell r="G2068" t="str">
            <v>(L01)</v>
          </cell>
          <cell r="H2068">
            <v>1.6064257028112448E-2</v>
          </cell>
          <cell r="I2068" t="str">
            <v>Jam</v>
          </cell>
        </row>
        <row r="2069">
          <cell r="D2069" t="str">
            <v>- Mandor</v>
          </cell>
          <cell r="E2069" t="str">
            <v>= (Tk x M) : Qt</v>
          </cell>
          <cell r="G2069" t="str">
            <v>(L02)</v>
          </cell>
          <cell r="H2069">
            <v>4.0160642570281121E-3</v>
          </cell>
          <cell r="I2069" t="str">
            <v>Jam</v>
          </cell>
        </row>
        <row r="2072">
          <cell r="A2072" t="str">
            <v>4.</v>
          </cell>
          <cell r="C2072" t="str">
            <v>HARGA DASAR SATUAN UPAH, BAHAN DAN ALAT</v>
          </cell>
        </row>
        <row r="2073">
          <cell r="C2073" t="str">
            <v>Lihat lampiran.</v>
          </cell>
        </row>
        <row r="2076">
          <cell r="A2076" t="str">
            <v>5.</v>
          </cell>
          <cell r="C2076" t="str">
            <v>ANALISA HARGA SATUAN PEKERJAAN</v>
          </cell>
        </row>
        <row r="2077">
          <cell r="C2077" t="str">
            <v>Lihat perhitungan dalam FORMULIR STANDAR UNTUK</v>
          </cell>
        </row>
        <row r="2078">
          <cell r="C2078" t="str">
            <v>PEREKEMAN ANALISA MASING-MASING HARGA</v>
          </cell>
        </row>
        <row r="2079">
          <cell r="C2079" t="str">
            <v>SATUAN.</v>
          </cell>
        </row>
        <row r="2080">
          <cell r="C2080" t="str">
            <v>Didapat Harga Satuan Pekerjaan :</v>
          </cell>
        </row>
        <row r="2082">
          <cell r="C2082" t="str">
            <v xml:space="preserve">Rp.  </v>
          </cell>
          <cell r="D2082">
            <v>1891.5348272711353</v>
          </cell>
          <cell r="E2082" t="str">
            <v xml:space="preserve"> / M2</v>
          </cell>
        </row>
        <row r="2085">
          <cell r="A2085" t="str">
            <v>6.</v>
          </cell>
          <cell r="C2085" t="str">
            <v>WAKTU PELAKSANAAN YANG DIPERLUKAN</v>
          </cell>
        </row>
        <row r="2086">
          <cell r="C2086" t="str">
            <v>Masa Pelaksanaan :</v>
          </cell>
          <cell r="D2086" t="str">
            <v>. . . . . . . . . . . .</v>
          </cell>
          <cell r="E2086" t="str">
            <v>bulan</v>
          </cell>
        </row>
        <row r="2088">
          <cell r="A2088" t="str">
            <v>7.</v>
          </cell>
          <cell r="C2088" t="str">
            <v>VOLUME PEKERJAAN YANG DIPERLUKAN</v>
          </cell>
        </row>
        <row r="2089">
          <cell r="C2089" t="str">
            <v>Volume pekerjaan  :</v>
          </cell>
          <cell r="D2089">
            <v>1</v>
          </cell>
          <cell r="E2089" t="str">
            <v>M2</v>
          </cell>
        </row>
        <row r="2094">
          <cell r="A2094" t="str">
            <v>ITEM PEMBAYARAN NO.</v>
          </cell>
          <cell r="D2094" t="str">
            <v>:  3.1.(7)</v>
          </cell>
          <cell r="J2094" t="str">
            <v>Analisa EI-312</v>
          </cell>
        </row>
        <row r="2095">
          <cell r="A2095" t="str">
            <v>JENIS PEKERJAAN</v>
          </cell>
          <cell r="D2095" t="str">
            <v>:  Pembongk Perk Beraspal dg Cold Milling Machine</v>
          </cell>
        </row>
        <row r="2096">
          <cell r="A2096" t="str">
            <v>SATUAN PEMBAYARAN</v>
          </cell>
          <cell r="D2096" t="str">
            <v>:  M3</v>
          </cell>
          <cell r="H2096" t="str">
            <v xml:space="preserve">         URAIAN ANALISA HARGA SATUAN</v>
          </cell>
        </row>
        <row r="2099">
          <cell r="A2099" t="str">
            <v>No.</v>
          </cell>
          <cell r="C2099" t="str">
            <v>U R A I A N</v>
          </cell>
          <cell r="G2099" t="str">
            <v>KODE</v>
          </cell>
          <cell r="H2099" t="str">
            <v>KOEF.</v>
          </cell>
          <cell r="I2099" t="str">
            <v>SATUAN</v>
          </cell>
          <cell r="J2099" t="str">
            <v>KETERANGAN</v>
          </cell>
        </row>
        <row r="2102">
          <cell r="A2102" t="str">
            <v>I.</v>
          </cell>
          <cell r="C2102" t="str">
            <v>ASUMSI</v>
          </cell>
        </row>
        <row r="2103">
          <cell r="A2103">
            <v>1</v>
          </cell>
          <cell r="C2103" t="str">
            <v>Pekerjaan dilakukan secara mekanik</v>
          </cell>
        </row>
        <row r="2104">
          <cell r="A2104">
            <v>2</v>
          </cell>
          <cell r="C2104" t="str">
            <v>Lokasi pekerjaan : sepanjang jalan</v>
          </cell>
        </row>
        <row r="2105">
          <cell r="A2105">
            <v>3</v>
          </cell>
          <cell r="C2105" t="str">
            <v>Kondisi Jalan   :  sedang / baik</v>
          </cell>
        </row>
        <row r="2106">
          <cell r="A2106">
            <v>4</v>
          </cell>
          <cell r="C2106" t="str">
            <v>Jam kerja efektif per-hari</v>
          </cell>
          <cell r="G2106" t="str">
            <v>Tk</v>
          </cell>
          <cell r="H2106">
            <v>7</v>
          </cell>
          <cell r="I2106" t="str">
            <v>Jam</v>
          </cell>
        </row>
        <row r="2107">
          <cell r="A2107">
            <v>5</v>
          </cell>
          <cell r="C2107" t="str">
            <v>Faktor pengembangan bahan</v>
          </cell>
          <cell r="G2107" t="str">
            <v>Fk</v>
          </cell>
          <cell r="H2107">
            <v>1.24</v>
          </cell>
          <cell r="I2107" t="str">
            <v>-</v>
          </cell>
        </row>
        <row r="2110">
          <cell r="A2110" t="str">
            <v>II.</v>
          </cell>
          <cell r="C2110" t="str">
            <v>URUTAN KERJA</v>
          </cell>
        </row>
        <row r="2111">
          <cell r="A2111">
            <v>1</v>
          </cell>
          <cell r="C2111" t="str">
            <v>Aspal yg dikeruk umumnya berada di badan jalan</v>
          </cell>
        </row>
        <row r="2112">
          <cell r="A2112">
            <v>2</v>
          </cell>
          <cell r="C2112" t="str">
            <v xml:space="preserve">Pengerukan dilakukan dengan Cold Milling </v>
          </cell>
        </row>
        <row r="2113">
          <cell r="C2113" t="str">
            <v xml:space="preserve">dimuat ke dlm Truk </v>
          </cell>
        </row>
        <row r="2114">
          <cell r="A2114">
            <v>3</v>
          </cell>
          <cell r="C2114" t="str">
            <v>Dump Truck membuang material hasil galian keluar</v>
          </cell>
        </row>
        <row r="2115">
          <cell r="C2115" t="str">
            <v>lokasi jalan sejauh :</v>
          </cell>
          <cell r="G2115" t="str">
            <v>L</v>
          </cell>
          <cell r="H2115">
            <v>5</v>
          </cell>
          <cell r="I2115" t="str">
            <v>Km</v>
          </cell>
        </row>
        <row r="2119">
          <cell r="A2119" t="str">
            <v>III.</v>
          </cell>
          <cell r="C2119" t="str">
            <v>PEMAKAIAN BAHAN, ALAT DAN TENAGA</v>
          </cell>
        </row>
        <row r="2121">
          <cell r="A2121" t="str">
            <v xml:space="preserve">   1.</v>
          </cell>
          <cell r="C2121" t="str">
            <v>BAHAN</v>
          </cell>
        </row>
        <row r="2122">
          <cell r="C2122" t="str">
            <v>Tidak ada bahan yang diperlukan</v>
          </cell>
        </row>
        <row r="2125">
          <cell r="A2125" t="str">
            <v xml:space="preserve">   2.</v>
          </cell>
          <cell r="C2125" t="str">
            <v>ALAT</v>
          </cell>
        </row>
        <row r="2126">
          <cell r="A2126" t="str">
            <v xml:space="preserve">   2.a.</v>
          </cell>
          <cell r="C2126" t="str">
            <v>COLD MILLING</v>
          </cell>
        </row>
        <row r="2127">
          <cell r="C2127" t="str">
            <v xml:space="preserve">Produksi teoritis per jam </v>
          </cell>
          <cell r="G2127" t="str">
            <v>q</v>
          </cell>
          <cell r="H2127">
            <v>300</v>
          </cell>
          <cell r="I2127" t="str">
            <v>m</v>
          </cell>
        </row>
        <row r="2128">
          <cell r="C2128" t="str">
            <v>Kapasitas lebar galian</v>
          </cell>
          <cell r="G2128" t="str">
            <v>b</v>
          </cell>
          <cell r="H2128">
            <v>1000</v>
          </cell>
          <cell r="I2128" t="str">
            <v>m</v>
          </cell>
        </row>
        <row r="2129">
          <cell r="C2129" t="str">
            <v>tebal galian</v>
          </cell>
          <cell r="G2129" t="str">
            <v>t</v>
          </cell>
          <cell r="H2129">
            <v>0.15</v>
          </cell>
          <cell r="I2129" t="str">
            <v>m</v>
          </cell>
        </row>
        <row r="2130">
          <cell r="C2130" t="str">
            <v>kecepatan</v>
          </cell>
          <cell r="G2130" t="str">
            <v>v</v>
          </cell>
          <cell r="H2130">
            <v>5</v>
          </cell>
          <cell r="I2130" t="str">
            <v>m/menit</v>
          </cell>
        </row>
        <row r="2131">
          <cell r="C2131" t="str">
            <v>Faktor effesiensi kerja</v>
          </cell>
          <cell r="G2131" t="str">
            <v>Fa</v>
          </cell>
          <cell r="H2131">
            <v>0.6</v>
          </cell>
          <cell r="J2131" t="str">
            <v>grafik cold</v>
          </cell>
          <cell r="Q2131" t="str">
            <v xml:space="preserve">JUMLAH HARGA BAHAN   </v>
          </cell>
          <cell r="U2131">
            <v>0</v>
          </cell>
        </row>
        <row r="2132">
          <cell r="J2132" t="str">
            <v>miling</v>
          </cell>
        </row>
        <row r="2133">
          <cell r="C2133" t="str">
            <v>Kapasitas prod/jam =</v>
          </cell>
          <cell r="E2133" t="str">
            <v>Fa x q x t x Fk</v>
          </cell>
          <cell r="G2133" t="str">
            <v>Q1</v>
          </cell>
          <cell r="H2133">
            <v>33.479999999999997</v>
          </cell>
          <cell r="I2133" t="str">
            <v>M3</v>
          </cell>
          <cell r="L2133" t="str">
            <v>C.</v>
          </cell>
          <cell r="N2133" t="str">
            <v>PERALATAN</v>
          </cell>
        </row>
        <row r="2134">
          <cell r="L2134" t="str">
            <v>1.</v>
          </cell>
          <cell r="N2134" t="str">
            <v>Cold Milling</v>
          </cell>
          <cell r="P2134" t="str">
            <v>Jam</v>
          </cell>
          <cell r="Q2134">
            <v>2.9868578255675033E-2</v>
          </cell>
          <cell r="R2134">
            <v>1163221.6447452162</v>
          </cell>
          <cell r="U2134">
            <v>34743.776724767515</v>
          </cell>
        </row>
        <row r="2135">
          <cell r="C2135" t="str">
            <v>Koefisien Alat / m3</v>
          </cell>
          <cell r="D2135" t="str">
            <v xml:space="preserve"> =  1  :  Q1</v>
          </cell>
          <cell r="H2135">
            <v>2.9868578255675033E-2</v>
          </cell>
          <cell r="I2135" t="str">
            <v>Jam</v>
          </cell>
          <cell r="L2135">
            <v>2</v>
          </cell>
          <cell r="N2135" t="str">
            <v>Dump Truck</v>
          </cell>
          <cell r="O2135" t="str">
            <v>(E08)</v>
          </cell>
          <cell r="P2135" t="str">
            <v>Jam</v>
          </cell>
          <cell r="Q2135">
            <v>0.12969656403391344</v>
          </cell>
          <cell r="R2135">
            <v>153645.58193291764</v>
          </cell>
          <cell r="U2135">
            <v>19927.304055690547</v>
          </cell>
        </row>
        <row r="2138">
          <cell r="A2138" t="str">
            <v xml:space="preserve">   2.b.</v>
          </cell>
          <cell r="C2138" t="str">
            <v>DUMP TRUCK</v>
          </cell>
          <cell r="G2138" t="str">
            <v>(E08)</v>
          </cell>
        </row>
        <row r="2139">
          <cell r="C2139" t="str">
            <v>Kapasitas bak</v>
          </cell>
          <cell r="G2139" t="str">
            <v>V</v>
          </cell>
          <cell r="H2139">
            <v>4</v>
          </cell>
          <cell r="I2139" t="str">
            <v>M3</v>
          </cell>
        </row>
        <row r="2140">
          <cell r="C2140" t="str">
            <v>Faktor  efisiensi alat</v>
          </cell>
          <cell r="G2140" t="str">
            <v>Fa</v>
          </cell>
          <cell r="H2140">
            <v>0.83</v>
          </cell>
          <cell r="I2140" t="str">
            <v>-</v>
          </cell>
          <cell r="Q2140" t="str">
            <v xml:space="preserve">JUMLAH HARGA PERALATAN   </v>
          </cell>
          <cell r="U2140">
            <v>54671.080780458062</v>
          </cell>
        </row>
        <row r="2141">
          <cell r="C2141" t="str">
            <v>Kecepatan rata-rata bermuatan</v>
          </cell>
          <cell r="G2141" t="str">
            <v>v1</v>
          </cell>
          <cell r="H2141">
            <v>45</v>
          </cell>
          <cell r="I2141" t="str">
            <v>KM/Jam</v>
          </cell>
        </row>
        <row r="2142">
          <cell r="C2142" t="str">
            <v>Kecepatan rata-rata kosong</v>
          </cell>
          <cell r="G2142" t="str">
            <v>v2</v>
          </cell>
          <cell r="H2142">
            <v>60</v>
          </cell>
          <cell r="I2142" t="str">
            <v>KM/Jam</v>
          </cell>
          <cell r="L2142" t="str">
            <v>D.</v>
          </cell>
          <cell r="N2142" t="str">
            <v>JUMLAH HARGA TENAGA, BAHAN DAN PERALATAN  ( A + B + C )</v>
          </cell>
          <cell r="U2142">
            <v>54937.764472214338</v>
          </cell>
        </row>
        <row r="2143">
          <cell r="C2143" t="str">
            <v>Waktu  siklus</v>
          </cell>
          <cell r="G2143" t="str">
            <v>Ts1</v>
          </cell>
          <cell r="I2143" t="str">
            <v>menit</v>
          </cell>
          <cell r="L2143" t="str">
            <v>E.</v>
          </cell>
          <cell r="N2143" t="str">
            <v>OVERHEAD &amp; PROFIT</v>
          </cell>
          <cell r="P2143">
            <v>10</v>
          </cell>
          <cell r="Q2143" t="str">
            <v>%  x  D</v>
          </cell>
          <cell r="U2143">
            <v>5493.776447221434</v>
          </cell>
        </row>
        <row r="2144">
          <cell r="C2144" t="str">
            <v>- Waktu tempuh isi</v>
          </cell>
          <cell r="E2144" t="str">
            <v>=   (L  :  v1)  x  60</v>
          </cell>
          <cell r="G2144" t="str">
            <v>T1</v>
          </cell>
          <cell r="H2144">
            <v>6.6666666666666661</v>
          </cell>
          <cell r="I2144" t="str">
            <v>menit</v>
          </cell>
          <cell r="L2144" t="str">
            <v>F.</v>
          </cell>
          <cell r="N2144" t="str">
            <v>HARGA SATUAN PEKERJAAN  ( D + E )</v>
          </cell>
          <cell r="U2144">
            <v>60431.540919435771</v>
          </cell>
        </row>
        <row r="2145">
          <cell r="C2145" t="str">
            <v>- Waktu tempuh kosong</v>
          </cell>
          <cell r="E2145" t="str">
            <v>=   (L  :  v2)  x  60</v>
          </cell>
          <cell r="G2145" t="str">
            <v>T2</v>
          </cell>
          <cell r="H2145">
            <v>5</v>
          </cell>
          <cell r="I2145" t="str">
            <v>menit</v>
          </cell>
          <cell r="L2145" t="str">
            <v>Note: 1</v>
          </cell>
          <cell r="N2145" t="str">
            <v>SATUAN dapat berdasarkan atas jam operasi untuk Tenaga Kerja dan Peralatan, volume dan/atau ukuran</v>
          </cell>
        </row>
        <row r="2146">
          <cell r="C2146" t="str">
            <v>- Muat</v>
          </cell>
          <cell r="E2146" t="str">
            <v>=   (V  :  Q1) x 60</v>
          </cell>
          <cell r="G2146" t="str">
            <v>T3</v>
          </cell>
          <cell r="H2146">
            <v>7.1684587813620082</v>
          </cell>
          <cell r="I2146" t="str">
            <v>menit</v>
          </cell>
          <cell r="N2146" t="str">
            <v>berat untuk bahan-bahan.</v>
          </cell>
        </row>
        <row r="2147">
          <cell r="C2147" t="str">
            <v>- Lain-lain</v>
          </cell>
          <cell r="G2147" t="str">
            <v>T4</v>
          </cell>
          <cell r="H2147">
            <v>2</v>
          </cell>
          <cell r="I2147" t="str">
            <v>menit</v>
          </cell>
          <cell r="L2147">
            <v>2</v>
          </cell>
          <cell r="N2147" t="str">
            <v>Kuantitas satuan adalah kuantitas setiap komponen untuk menyelesaikan satu satuan pekerjaan dari nomor</v>
          </cell>
        </row>
        <row r="2148">
          <cell r="G2148" t="str">
            <v>Ts1</v>
          </cell>
          <cell r="H2148">
            <v>20.835125448028673</v>
          </cell>
          <cell r="I2148" t="str">
            <v>menit</v>
          </cell>
          <cell r="N2148" t="str">
            <v>mata pembayaran.</v>
          </cell>
        </row>
        <row r="2149">
          <cell r="L2149">
            <v>3</v>
          </cell>
          <cell r="N2149" t="str">
            <v>Biaya satuan untuk peralatan sudah termasuk bahan bakar, bahan habis dipakai dan operator.</v>
          </cell>
        </row>
        <row r="2150">
          <cell r="L2150">
            <v>4</v>
          </cell>
          <cell r="N2150" t="str">
            <v>Biaya satuan sudah termasuk pengeluaran untuk seluruh pajak yang berkaitan (tetapi tidak termasuk PPN</v>
          </cell>
        </row>
        <row r="2151">
          <cell r="C2151" t="str">
            <v>Kapasitas Produksi / Jam   =</v>
          </cell>
          <cell r="E2151" t="str">
            <v>V x Fa x 60</v>
          </cell>
          <cell r="G2151" t="str">
            <v>Q2</v>
          </cell>
          <cell r="H2151">
            <v>7.7103044899363491</v>
          </cell>
          <cell r="I2151" t="str">
            <v xml:space="preserve">M3 / Jam </v>
          </cell>
          <cell r="N2151" t="str">
            <v>yang dibayar dari kontrak) dan biaya-biaya lainnya.</v>
          </cell>
        </row>
        <row r="2152">
          <cell r="E2152" t="str">
            <v xml:space="preserve">    Fk x Ts1</v>
          </cell>
        </row>
        <row r="2155">
          <cell r="C2155" t="str">
            <v>Koefisien Alat / m3</v>
          </cell>
          <cell r="D2155" t="str">
            <v xml:space="preserve"> =  1  :  Q2</v>
          </cell>
          <cell r="G2155" t="str">
            <v>(E08)</v>
          </cell>
          <cell r="H2155">
            <v>0.12969656403391344</v>
          </cell>
          <cell r="I2155" t="str">
            <v>Jam</v>
          </cell>
        </row>
        <row r="2160">
          <cell r="J2160" t="str">
            <v>Berlanjut ke halaman berikut</v>
          </cell>
        </row>
        <row r="2161">
          <cell r="A2161" t="str">
            <v>ITEM PEMBAYARAN NO.</v>
          </cell>
          <cell r="D2161" t="str">
            <v>:  3.1.(7)</v>
          </cell>
          <cell r="J2161" t="str">
            <v>Analisa EI-312</v>
          </cell>
        </row>
        <row r="2162">
          <cell r="A2162" t="str">
            <v>JENIS PEKERJAAN</v>
          </cell>
          <cell r="D2162" t="str">
            <v>:  Pembongk Perk Beraspal dg Cold Milling Machine</v>
          </cell>
        </row>
        <row r="2163">
          <cell r="A2163" t="str">
            <v>SATUAN PEMBAYARAN</v>
          </cell>
          <cell r="D2163" t="str">
            <v>:  M3</v>
          </cell>
          <cell r="H2163" t="str">
            <v xml:space="preserve">         URAIAN ANALISA HARGA SATUAN</v>
          </cell>
        </row>
        <row r="2164">
          <cell r="J2164" t="str">
            <v>Lanjutan</v>
          </cell>
        </row>
        <row r="2166">
          <cell r="A2166" t="str">
            <v>No.</v>
          </cell>
          <cell r="C2166" t="str">
            <v>U R A I A N</v>
          </cell>
          <cell r="G2166" t="str">
            <v>KODE</v>
          </cell>
          <cell r="H2166" t="str">
            <v>KOEF.</v>
          </cell>
          <cell r="I2166" t="str">
            <v>SATUAN</v>
          </cell>
          <cell r="J2166" t="str">
            <v>KETERANGAN</v>
          </cell>
        </row>
        <row r="2169">
          <cell r="A2169" t="str">
            <v xml:space="preserve"> 2.c</v>
          </cell>
          <cell r="C2169" t="str">
            <v>ALAT  BANTU</v>
          </cell>
        </row>
        <row r="2170">
          <cell r="C2170" t="str">
            <v>Diperlukan alat-alat bantu kecil</v>
          </cell>
          <cell r="J2170" t="str">
            <v>Lump Sump</v>
          </cell>
        </row>
        <row r="2171">
          <cell r="C2171" t="str">
            <v>- Pahat / Tatah</v>
          </cell>
          <cell r="D2171" t="str">
            <v>=  2  buah</v>
          </cell>
        </row>
        <row r="2172">
          <cell r="C2172" t="str">
            <v>- Palu Besar</v>
          </cell>
          <cell r="D2172" t="str">
            <v>=  2  buah</v>
          </cell>
        </row>
        <row r="2174">
          <cell r="A2174" t="str">
            <v xml:space="preserve">   3.</v>
          </cell>
          <cell r="C2174" t="str">
            <v>TENAGA</v>
          </cell>
        </row>
        <row r="2175">
          <cell r="C2175" t="str">
            <v>Produksi menentukan : COLD MILLING</v>
          </cell>
          <cell r="G2175" t="str">
            <v>Q1</v>
          </cell>
          <cell r="H2175">
            <v>33.479999999999997</v>
          </cell>
          <cell r="I2175" t="str">
            <v>M3/Jam</v>
          </cell>
        </row>
        <row r="2176">
          <cell r="C2176" t="str">
            <v>Produksi Galian / hari  =  Tk x Q1</v>
          </cell>
          <cell r="G2176" t="str">
            <v>Qt</v>
          </cell>
          <cell r="H2176">
            <v>234.35999999999999</v>
          </cell>
          <cell r="I2176" t="str">
            <v>M2</v>
          </cell>
        </row>
        <row r="2177">
          <cell r="C2177" t="str">
            <v>Kebutuhan tenaga :</v>
          </cell>
        </row>
        <row r="2178">
          <cell r="D2178" t="str">
            <v>- Pekerja</v>
          </cell>
          <cell r="G2178" t="str">
            <v>P</v>
          </cell>
          <cell r="H2178">
            <v>2</v>
          </cell>
          <cell r="I2178" t="str">
            <v>orang</v>
          </cell>
        </row>
        <row r="2179">
          <cell r="D2179" t="str">
            <v>- Mandor</v>
          </cell>
          <cell r="G2179" t="str">
            <v>M</v>
          </cell>
          <cell r="H2179">
            <v>1</v>
          </cell>
          <cell r="I2179" t="str">
            <v>orang</v>
          </cell>
        </row>
        <row r="2181">
          <cell r="C2181" t="str">
            <v>Koefisien tenaga / M3   :</v>
          </cell>
        </row>
        <row r="2182">
          <cell r="D2182" t="str">
            <v>- Pekerja</v>
          </cell>
          <cell r="E2182" t="str">
            <v>= (Tk x P) : Qt</v>
          </cell>
          <cell r="G2182" t="str">
            <v>(L01)</v>
          </cell>
          <cell r="H2182">
            <v>5.9737156511350066E-2</v>
          </cell>
          <cell r="I2182" t="str">
            <v>Jam</v>
          </cell>
        </row>
        <row r="2183">
          <cell r="D2183" t="str">
            <v>- Mandor</v>
          </cell>
          <cell r="E2183" t="str">
            <v>= (Tk x M) : Qt</v>
          </cell>
          <cell r="G2183" t="str">
            <v>(L03)</v>
          </cell>
          <cell r="H2183">
            <v>2.9868578255675033E-2</v>
          </cell>
          <cell r="I2183" t="str">
            <v>Jam</v>
          </cell>
        </row>
        <row r="2185">
          <cell r="A2185" t="str">
            <v>4.</v>
          </cell>
          <cell r="C2185" t="str">
            <v>HARGA DASAR SATUAN UPAH, BAHAN DAN ALAT</v>
          </cell>
        </row>
        <row r="2186">
          <cell r="C2186" t="str">
            <v>Lihat lampiran.</v>
          </cell>
        </row>
        <row r="2188">
          <cell r="A2188" t="str">
            <v>5.</v>
          </cell>
          <cell r="C2188" t="str">
            <v>ANALISA HARGA SATUAN PEKERJAAN</v>
          </cell>
        </row>
        <row r="2189">
          <cell r="C2189" t="str">
            <v>Lihat perhitungan dalam FORMULIR STANDAR UNTUK</v>
          </cell>
        </row>
        <row r="2190">
          <cell r="C2190" t="str">
            <v>PEREKEMAN ANALISA MASING-MASING HARGA</v>
          </cell>
        </row>
        <row r="2191">
          <cell r="C2191" t="str">
            <v>SATUAN.</v>
          </cell>
        </row>
        <row r="2192">
          <cell r="C2192" t="str">
            <v>Didapat Harga Satuan Pekerjaan :</v>
          </cell>
        </row>
        <row r="2194">
          <cell r="C2194" t="str">
            <v xml:space="preserve">Rp.  </v>
          </cell>
          <cell r="D2194">
            <v>60431.540919435771</v>
          </cell>
          <cell r="E2194" t="str">
            <v xml:space="preserve"> / M2</v>
          </cell>
        </row>
        <row r="2197">
          <cell r="A2197" t="str">
            <v>6.</v>
          </cell>
          <cell r="C2197" t="str">
            <v>WAKTU PELAKSANAAN YANG DIPERLUKAN</v>
          </cell>
        </row>
        <row r="2198">
          <cell r="C2198" t="str">
            <v>Masa Pelaksanaan :</v>
          </cell>
          <cell r="D2198" t="str">
            <v>. . . . . . . . . . . .</v>
          </cell>
          <cell r="E2198" t="str">
            <v>bulan</v>
          </cell>
        </row>
        <row r="2200">
          <cell r="A2200" t="str">
            <v>7.</v>
          </cell>
          <cell r="C2200" t="str">
            <v>VOLUME PEKERJAAN YANG DIPERLUKAN</v>
          </cell>
        </row>
        <row r="2201">
          <cell r="C2201" t="str">
            <v>Volume pekerjaan  :</v>
          </cell>
          <cell r="D2201">
            <v>0</v>
          </cell>
          <cell r="E2201" t="str">
            <v>M3</v>
          </cell>
        </row>
        <row r="2217">
          <cell r="A2217" t="str">
            <v>ITEM PEMBAYARAN NO.</v>
          </cell>
          <cell r="D2217" t="str">
            <v>:  3.1.(8)</v>
          </cell>
          <cell r="J2217" t="str">
            <v>=T2272</v>
          </cell>
        </row>
        <row r="2218">
          <cell r="A2218" t="str">
            <v>JENIS PEKERJAAN</v>
          </cell>
          <cell r="D2218" t="str">
            <v>:  Pembongk Perk Beraspal tanpa Cold Milling Machine</v>
          </cell>
        </row>
        <row r="2219">
          <cell r="A2219" t="str">
            <v>SATUAN PEMBAYARAN</v>
          </cell>
          <cell r="D2219" t="str">
            <v>:  M3</v>
          </cell>
          <cell r="H2219" t="str">
            <v xml:space="preserve">         URAIAN ANALISA HARGA SATUAN</v>
          </cell>
        </row>
        <row r="2222">
          <cell r="A2222" t="str">
            <v>No.</v>
          </cell>
          <cell r="C2222" t="str">
            <v>U R A I A N</v>
          </cell>
          <cell r="G2222" t="str">
            <v>KODE</v>
          </cell>
          <cell r="H2222" t="str">
            <v>KOEF.</v>
          </cell>
          <cell r="I2222" t="str">
            <v>SATUAN</v>
          </cell>
          <cell r="J2222" t="str">
            <v>KETERANGAN</v>
          </cell>
        </row>
        <row r="2225">
          <cell r="A2225" t="str">
            <v>I.</v>
          </cell>
          <cell r="C2225" t="str">
            <v>ASUMSI</v>
          </cell>
        </row>
        <row r="2226">
          <cell r="A2226">
            <v>1</v>
          </cell>
          <cell r="C2226" t="str">
            <v>Pekerjaan dilakukan secara mekanik/manual</v>
          </cell>
        </row>
        <row r="2227">
          <cell r="A2227">
            <v>2</v>
          </cell>
          <cell r="C2227" t="str">
            <v>Lokasi pekerjaan : sepanjang jalan</v>
          </cell>
        </row>
        <row r="2228">
          <cell r="A2228">
            <v>3</v>
          </cell>
          <cell r="C2228" t="str">
            <v>Kondisi Jalan   :  sedang / baik</v>
          </cell>
        </row>
        <row r="2229">
          <cell r="A2229">
            <v>4</v>
          </cell>
          <cell r="C2229" t="str">
            <v>Jam kerja efektif per-hari</v>
          </cell>
          <cell r="G2229" t="str">
            <v>Tk</v>
          </cell>
          <cell r="H2229">
            <v>7</v>
          </cell>
          <cell r="I2229" t="str">
            <v>Jam</v>
          </cell>
        </row>
        <row r="2230">
          <cell r="A2230">
            <v>5</v>
          </cell>
          <cell r="C2230" t="str">
            <v>Faktor pengembangan bahan</v>
          </cell>
          <cell r="G2230" t="str">
            <v>Fk</v>
          </cell>
          <cell r="H2230">
            <v>1.24</v>
          </cell>
          <cell r="I2230" t="str">
            <v>-</v>
          </cell>
        </row>
        <row r="2233">
          <cell r="A2233" t="str">
            <v>II.</v>
          </cell>
          <cell r="C2233" t="str">
            <v>URUTAN KERJA</v>
          </cell>
        </row>
        <row r="2234">
          <cell r="A2234">
            <v>1</v>
          </cell>
          <cell r="C2234" t="str">
            <v>Aspal yg dikeruk umumnya berada di badan jalan</v>
          </cell>
        </row>
        <row r="2235">
          <cell r="A2235">
            <v>2</v>
          </cell>
          <cell r="C2235" t="str">
            <v>Pengerukan dilakukan dengan Jack Hammer dan</v>
          </cell>
        </row>
        <row r="2236">
          <cell r="C2236" t="str">
            <v>dimuat ke dalam truck secara manual</v>
          </cell>
        </row>
        <row r="2237">
          <cell r="A2237">
            <v>3</v>
          </cell>
          <cell r="C2237" t="str">
            <v>Dump Truck membuang material hasil galian keluar</v>
          </cell>
        </row>
        <row r="2238">
          <cell r="C2238" t="str">
            <v>lokasi jalan sejauh :</v>
          </cell>
          <cell r="G2238" t="str">
            <v>L</v>
          </cell>
          <cell r="H2238">
            <v>5</v>
          </cell>
          <cell r="I2238" t="str">
            <v>Km</v>
          </cell>
        </row>
        <row r="2242">
          <cell r="A2242" t="str">
            <v>III.</v>
          </cell>
          <cell r="C2242" t="str">
            <v>PEMAKAIAN BAHAN, ALAT DAN TENAGA</v>
          </cell>
        </row>
        <row r="2244">
          <cell r="A2244" t="str">
            <v xml:space="preserve">   1.</v>
          </cell>
          <cell r="C2244" t="str">
            <v>BAHAN</v>
          </cell>
        </row>
        <row r="2245">
          <cell r="C2245" t="str">
            <v>Tidak ada bahan yang diperlukan</v>
          </cell>
        </row>
        <row r="2248">
          <cell r="A2248" t="str">
            <v xml:space="preserve">   2.</v>
          </cell>
          <cell r="C2248" t="str">
            <v>ALAT</v>
          </cell>
        </row>
        <row r="2249">
          <cell r="A2249" t="str">
            <v xml:space="preserve">   2.a.</v>
          </cell>
          <cell r="C2249" t="str">
            <v>JACK HAMMER, COMPRESSOR</v>
          </cell>
        </row>
        <row r="2250">
          <cell r="C2250" t="str">
            <v>Produksi per jam</v>
          </cell>
          <cell r="G2250" t="str">
            <v>Q1</v>
          </cell>
          <cell r="H2250">
            <v>1</v>
          </cell>
          <cell r="I2250" t="str">
            <v>M3 / Jam</v>
          </cell>
        </row>
        <row r="2252">
          <cell r="C2252" t="str">
            <v>Koefisien Alat / m3</v>
          </cell>
          <cell r="D2252" t="str">
            <v xml:space="preserve"> =  1  :  Q1</v>
          </cell>
          <cell r="H2252">
            <v>1</v>
          </cell>
          <cell r="I2252" t="str">
            <v>Jam</v>
          </cell>
        </row>
        <row r="2255">
          <cell r="A2255" t="str">
            <v xml:space="preserve">   2.b.</v>
          </cell>
          <cell r="C2255" t="str">
            <v>DUMP TRUCK</v>
          </cell>
          <cell r="G2255" t="str">
            <v>(E08)</v>
          </cell>
        </row>
        <row r="2256">
          <cell r="C2256" t="str">
            <v>Kapasitas bak</v>
          </cell>
          <cell r="G2256" t="str">
            <v>V</v>
          </cell>
          <cell r="H2256">
            <v>4</v>
          </cell>
          <cell r="I2256" t="str">
            <v>M3</v>
          </cell>
        </row>
        <row r="2257">
          <cell r="C2257" t="str">
            <v>Faktor  efisiensi alat</v>
          </cell>
          <cell r="G2257" t="str">
            <v>Fa</v>
          </cell>
          <cell r="H2257">
            <v>0.83</v>
          </cell>
          <cell r="I2257" t="str">
            <v>-</v>
          </cell>
        </row>
        <row r="2258">
          <cell r="C2258" t="str">
            <v>Kecepatan rata-rata bermuatan</v>
          </cell>
          <cell r="G2258" t="str">
            <v>v1</v>
          </cell>
          <cell r="H2258">
            <v>45</v>
          </cell>
          <cell r="I2258" t="str">
            <v>KM/Jam</v>
          </cell>
        </row>
        <row r="2259">
          <cell r="C2259" t="str">
            <v>Kecepatan rata-rata kosong</v>
          </cell>
          <cell r="G2259" t="str">
            <v>v2</v>
          </cell>
          <cell r="H2259">
            <v>60</v>
          </cell>
          <cell r="I2259" t="str">
            <v>KM/Jam</v>
          </cell>
        </row>
        <row r="2260">
          <cell r="C2260" t="str">
            <v>Waktu  siklus</v>
          </cell>
          <cell r="G2260" t="str">
            <v>Ts1</v>
          </cell>
          <cell r="I2260" t="str">
            <v>menit</v>
          </cell>
        </row>
        <row r="2261">
          <cell r="C2261" t="str">
            <v>- Waktu tempuh isi</v>
          </cell>
          <cell r="E2261" t="str">
            <v>=   (L  :  v1)  x  60</v>
          </cell>
          <cell r="G2261" t="str">
            <v>T1</v>
          </cell>
          <cell r="H2261">
            <v>6.6666666666666661</v>
          </cell>
          <cell r="I2261" t="str">
            <v>menit</v>
          </cell>
        </row>
        <row r="2262">
          <cell r="C2262" t="str">
            <v>- Waktu tempuh kosong</v>
          </cell>
          <cell r="E2262" t="str">
            <v>=   (L  :  v2)  x  60</v>
          </cell>
          <cell r="G2262" t="str">
            <v>T2</v>
          </cell>
          <cell r="H2262">
            <v>5</v>
          </cell>
          <cell r="I2262" t="str">
            <v>menit</v>
          </cell>
        </row>
        <row r="2263">
          <cell r="C2263" t="str">
            <v>- Muat</v>
          </cell>
          <cell r="E2263" t="str">
            <v>=   (V  :  Q1) x 60</v>
          </cell>
          <cell r="G2263" t="str">
            <v>T3</v>
          </cell>
          <cell r="H2263">
            <v>240</v>
          </cell>
          <cell r="I2263" t="str">
            <v>menit</v>
          </cell>
        </row>
        <row r="2264">
          <cell r="C2264" t="str">
            <v>- Lain-lain</v>
          </cell>
          <cell r="G2264" t="str">
            <v>T4</v>
          </cell>
          <cell r="H2264">
            <v>2</v>
          </cell>
          <cell r="I2264" t="str">
            <v>menit</v>
          </cell>
        </row>
        <row r="2265">
          <cell r="G2265" t="str">
            <v>Ts1</v>
          </cell>
          <cell r="H2265">
            <v>253.66666666666666</v>
          </cell>
          <cell r="I2265" t="str">
            <v>menit</v>
          </cell>
        </row>
        <row r="2268">
          <cell r="C2268" t="str">
            <v>Kapasitas Produksi / Jam   =</v>
          </cell>
          <cell r="E2268" t="str">
            <v>V x Fa x 60</v>
          </cell>
          <cell r="G2268" t="str">
            <v>Q2</v>
          </cell>
          <cell r="H2268">
            <v>0.63329235725488531</v>
          </cell>
          <cell r="I2268" t="str">
            <v xml:space="preserve">M3 / Jam </v>
          </cell>
        </row>
        <row r="2269">
          <cell r="E2269" t="str">
            <v xml:space="preserve">    Fk x Ts1</v>
          </cell>
        </row>
        <row r="2272">
          <cell r="C2272" t="str">
            <v>Koefisien Alat / m3</v>
          </cell>
          <cell r="D2272" t="str">
            <v xml:space="preserve"> =  1  :  Q2</v>
          </cell>
          <cell r="G2272" t="str">
            <v>(E08)</v>
          </cell>
          <cell r="H2272">
            <v>1.5790495314591702</v>
          </cell>
          <cell r="I2272" t="str">
            <v>Jam</v>
          </cell>
        </row>
        <row r="2274">
          <cell r="C2274" t="str">
            <v/>
          </cell>
        </row>
        <row r="2275">
          <cell r="C2275" t="str">
            <v/>
          </cell>
        </row>
        <row r="2277">
          <cell r="J2277" t="str">
            <v>Berlanjut ke halaman berikut</v>
          </cell>
        </row>
        <row r="2278">
          <cell r="A2278" t="str">
            <v>ITEM PEMBAYARAN NO.</v>
          </cell>
          <cell r="D2278" t="str">
            <v>:  3.1.(8)</v>
          </cell>
          <cell r="J2278" t="str">
            <v>=T2272</v>
          </cell>
        </row>
        <row r="2279">
          <cell r="A2279" t="str">
            <v>JENIS PEKERJAAN</v>
          </cell>
          <cell r="D2279" t="str">
            <v>:  Pembongk Perk Beraspal tanpa Cold Milling Machine</v>
          </cell>
        </row>
        <row r="2280">
          <cell r="A2280" t="str">
            <v>SATUAN PEMBAYARAN</v>
          </cell>
          <cell r="D2280" t="str">
            <v>:  M3</v>
          </cell>
          <cell r="H2280" t="str">
            <v xml:space="preserve">         URAIAN ANALISA HARGA SATUAN</v>
          </cell>
        </row>
        <row r="2281">
          <cell r="J2281" t="str">
            <v>Lanjutan</v>
          </cell>
        </row>
        <row r="2283">
          <cell r="A2283" t="str">
            <v>No.</v>
          </cell>
          <cell r="C2283" t="str">
            <v>U R A I A N</v>
          </cell>
          <cell r="G2283" t="str">
            <v>KODE</v>
          </cell>
          <cell r="H2283" t="str">
            <v>KOEF.</v>
          </cell>
          <cell r="I2283" t="str">
            <v>SATUAN</v>
          </cell>
          <cell r="J2283" t="str">
            <v>KETERANGAN</v>
          </cell>
        </row>
        <row r="2286">
          <cell r="A2286" t="str">
            <v xml:space="preserve"> 2.c</v>
          </cell>
          <cell r="C2286" t="str">
            <v>ALAT  BANTU</v>
          </cell>
        </row>
        <row r="2287">
          <cell r="C2287" t="str">
            <v>Diperlukan alat-alat bantu kecil</v>
          </cell>
          <cell r="J2287" t="str">
            <v>Lump Sump</v>
          </cell>
        </row>
        <row r="2288">
          <cell r="C2288" t="str">
            <v>- Sekop</v>
          </cell>
          <cell r="D2288" t="str">
            <v>= 2 buah</v>
          </cell>
        </row>
        <row r="2289">
          <cell r="C2289" t="str">
            <v>- Kereta Sorong</v>
          </cell>
          <cell r="D2289" t="str">
            <v>= 2 buah</v>
          </cell>
        </row>
        <row r="2291">
          <cell r="A2291" t="str">
            <v xml:space="preserve">   3.</v>
          </cell>
          <cell r="C2291" t="str">
            <v>TENAGA</v>
          </cell>
        </row>
        <row r="2292">
          <cell r="C2292" t="str">
            <v>Produksi menentukan : Jack Hammer</v>
          </cell>
          <cell r="G2292" t="str">
            <v>Q1</v>
          </cell>
          <cell r="H2292">
            <v>1</v>
          </cell>
          <cell r="I2292" t="str">
            <v>M3/Jam</v>
          </cell>
        </row>
        <row r="2293">
          <cell r="C2293" t="str">
            <v>Produksi Galian / hari  =  Tk x Q1</v>
          </cell>
          <cell r="G2293" t="str">
            <v>Qt</v>
          </cell>
          <cell r="H2293">
            <v>7</v>
          </cell>
          <cell r="I2293" t="str">
            <v>M3</v>
          </cell>
        </row>
        <row r="2294">
          <cell r="C2294" t="str">
            <v>Kebutuhan tenaga :</v>
          </cell>
        </row>
        <row r="2295">
          <cell r="D2295" t="str">
            <v>- Pekerja</v>
          </cell>
          <cell r="G2295" t="str">
            <v>P</v>
          </cell>
          <cell r="H2295">
            <v>2</v>
          </cell>
          <cell r="I2295" t="str">
            <v>orang</v>
          </cell>
        </row>
        <row r="2296">
          <cell r="D2296" t="str">
            <v>- Mandor</v>
          </cell>
          <cell r="G2296" t="str">
            <v>M</v>
          </cell>
          <cell r="H2296">
            <v>1</v>
          </cell>
          <cell r="I2296" t="str">
            <v>orang</v>
          </cell>
        </row>
        <row r="2298">
          <cell r="C2298" t="str">
            <v>Koefisien tenaga / M3   :</v>
          </cell>
        </row>
        <row r="2299">
          <cell r="D2299" t="str">
            <v>- Pekerja</v>
          </cell>
          <cell r="E2299" t="str">
            <v>= (Tk x P) : Qt</v>
          </cell>
          <cell r="G2299" t="str">
            <v>(L01)</v>
          </cell>
          <cell r="H2299">
            <v>2</v>
          </cell>
          <cell r="I2299" t="str">
            <v>Jam</v>
          </cell>
        </row>
        <row r="2300">
          <cell r="D2300" t="str">
            <v>- Mandor</v>
          </cell>
          <cell r="E2300" t="str">
            <v>= (Tk x M) : Qt</v>
          </cell>
          <cell r="G2300" t="str">
            <v>(L03)</v>
          </cell>
          <cell r="H2300">
            <v>1</v>
          </cell>
          <cell r="I2300" t="str">
            <v>Jam</v>
          </cell>
        </row>
        <row r="2302">
          <cell r="A2302" t="str">
            <v>4.</v>
          </cell>
          <cell r="C2302" t="str">
            <v>HARGA DASAR SATUAN UPAH, BAHAN DAN ALAT</v>
          </cell>
        </row>
        <row r="2303">
          <cell r="C2303" t="str">
            <v>Lihat lampiran.</v>
          </cell>
        </row>
        <row r="2305">
          <cell r="A2305" t="str">
            <v>5.</v>
          </cell>
          <cell r="C2305" t="str">
            <v>ANALISA HARGA SATUAN PEKERJAAN</v>
          </cell>
        </row>
        <row r="2306">
          <cell r="C2306" t="str">
            <v>Lihat perhitungan dalam FORMULIR STANDAR UNTUK</v>
          </cell>
        </row>
        <row r="2307">
          <cell r="C2307" t="str">
            <v>PEREKEMAN ANALISA MASING-MASING HARGA</v>
          </cell>
        </row>
        <row r="2308">
          <cell r="C2308" t="str">
            <v>SATUAN.</v>
          </cell>
        </row>
        <row r="2309">
          <cell r="C2309" t="str">
            <v>Didapat Harga Satuan Pekerjaan :</v>
          </cell>
        </row>
        <row r="2311">
          <cell r="C2311" t="str">
            <v xml:space="preserve">Rp.  </v>
          </cell>
          <cell r="D2311">
            <v>1633771.8260014895</v>
          </cell>
          <cell r="E2311" t="str">
            <v xml:space="preserve"> / M2</v>
          </cell>
        </row>
        <row r="2314">
          <cell r="A2314" t="str">
            <v>6.</v>
          </cell>
          <cell r="C2314" t="str">
            <v>WAKTU PELAKSANAAN YANG DIPERLUKAN</v>
          </cell>
        </row>
        <row r="2315">
          <cell r="C2315" t="str">
            <v>Masa Pelaksanaan :</v>
          </cell>
          <cell r="D2315" t="str">
            <v>. . . . . . . . . . . .</v>
          </cell>
          <cell r="E2315" t="str">
            <v>bulan</v>
          </cell>
        </row>
        <row r="2317">
          <cell r="A2317" t="str">
            <v>7.</v>
          </cell>
          <cell r="C2317" t="str">
            <v>VOLUME PEKERJAAN YANG DIPERLUKAN</v>
          </cell>
        </row>
        <row r="2318">
          <cell r="C2318" t="str">
            <v>Volume pekerjaan  :</v>
          </cell>
          <cell r="D2318">
            <v>0</v>
          </cell>
          <cell r="E2318" t="str">
            <v>M3</v>
          </cell>
        </row>
        <row r="2335">
          <cell r="A2335" t="str">
            <v>ITEM PEMBAYARAN NO.</v>
          </cell>
          <cell r="D2335" t="str">
            <v xml:space="preserve">:  3.4 </v>
          </cell>
          <cell r="J2335" t="str">
            <v>Analisa EI-312</v>
          </cell>
          <cell r="T2335" t="str">
            <v>Analisa EI-312</v>
          </cell>
        </row>
        <row r="2336">
          <cell r="A2336" t="str">
            <v>JENIS PEKERJAAN</v>
          </cell>
          <cell r="D2336" t="str">
            <v>:  Pengupasan Permukaan Aspal Lama dan Pencampuran Kembali</v>
          </cell>
        </row>
        <row r="2337">
          <cell r="A2337" t="str">
            <v>SATUAN PEMBAYARAN</v>
          </cell>
          <cell r="D2337" t="str">
            <v>:  M2</v>
          </cell>
          <cell r="H2337" t="str">
            <v xml:space="preserve">         URAIAN ANALISA HARGA SATUAN</v>
          </cell>
          <cell r="L2337" t="str">
            <v>FORMULIR STANDAR UNTUK</v>
          </cell>
        </row>
        <row r="2338">
          <cell r="L2338" t="str">
            <v>PEREKAMAN ANALISA MASING-MASING HARGA SATUAN</v>
          </cell>
        </row>
        <row r="2339">
          <cell r="L2339" t="str">
            <v/>
          </cell>
        </row>
        <row r="2340">
          <cell r="A2340" t="str">
            <v>No.</v>
          </cell>
          <cell r="C2340" t="str">
            <v>U R A I A N</v>
          </cell>
          <cell r="G2340" t="str">
            <v>KODE</v>
          </cell>
          <cell r="H2340" t="str">
            <v>KOEF.</v>
          </cell>
          <cell r="I2340" t="str">
            <v>SATUAN</v>
          </cell>
          <cell r="J2340" t="str">
            <v>KETERANGAN</v>
          </cell>
        </row>
        <row r="2342">
          <cell r="L2342" t="str">
            <v>PROYEK</v>
          </cell>
          <cell r="O2342" t="str">
            <v>:</v>
          </cell>
        </row>
        <row r="2343">
          <cell r="A2343" t="str">
            <v>I.</v>
          </cell>
          <cell r="C2343" t="str">
            <v>ASUMSI</v>
          </cell>
          <cell r="L2343" t="str">
            <v>No. PAKET KONTRAK</v>
          </cell>
          <cell r="O2343" t="str">
            <v>:</v>
          </cell>
        </row>
        <row r="2344">
          <cell r="A2344">
            <v>1</v>
          </cell>
          <cell r="C2344" t="str">
            <v>Pekerjaan dilakukan secara mekananik</v>
          </cell>
          <cell r="L2344" t="str">
            <v>NAMA PAKET</v>
          </cell>
          <cell r="O2344" t="str">
            <v>:</v>
          </cell>
        </row>
        <row r="2345">
          <cell r="A2345">
            <v>2</v>
          </cell>
          <cell r="C2345" t="str">
            <v>Lokasi pekerjaan : sepanjang jalan</v>
          </cell>
          <cell r="L2345" t="str">
            <v>PROP / KAB / KODYA</v>
          </cell>
          <cell r="O2345" t="str">
            <v>:</v>
          </cell>
        </row>
        <row r="2346">
          <cell r="A2346">
            <v>3</v>
          </cell>
          <cell r="C2346" t="str">
            <v>Kondisi Jalan   :  sedang / baik</v>
          </cell>
          <cell r="L2346" t="str">
            <v>ITEM PEMBAYARAN NO.</v>
          </cell>
          <cell r="O2346" t="str">
            <v xml:space="preserve">:  3.4 </v>
          </cell>
          <cell r="R2346" t="str">
            <v>PERKIRAAN VOL. PEK.</v>
          </cell>
          <cell r="T2346" t="str">
            <v>:</v>
          </cell>
          <cell r="U2346">
            <v>0</v>
          </cell>
        </row>
        <row r="2347">
          <cell r="A2347">
            <v>4</v>
          </cell>
          <cell r="C2347" t="str">
            <v>Jam kerja efektif per-hari</v>
          </cell>
          <cell r="G2347" t="str">
            <v>Tk</v>
          </cell>
          <cell r="H2347">
            <v>7</v>
          </cell>
          <cell r="I2347" t="str">
            <v>Jam</v>
          </cell>
          <cell r="L2347" t="str">
            <v>JENIS PEKERJAAN</v>
          </cell>
          <cell r="O2347" t="str">
            <v>:  Pengupasan Permukaan Aspal Lama dan Pencampuran Kembali</v>
          </cell>
          <cell r="R2347" t="str">
            <v>TOTAL HARGA (Rp.)</v>
          </cell>
          <cell r="T2347" t="str">
            <v>:</v>
          </cell>
          <cell r="U2347">
            <v>0</v>
          </cell>
        </row>
        <row r="2348">
          <cell r="A2348">
            <v>5</v>
          </cell>
          <cell r="C2348" t="str">
            <v>Faktor pengembangan bahan</v>
          </cell>
          <cell r="G2348" t="str">
            <v>Fk</v>
          </cell>
          <cell r="H2348">
            <v>1.24</v>
          </cell>
          <cell r="I2348" t="str">
            <v>-</v>
          </cell>
          <cell r="L2348" t="str">
            <v>SATUAN PEMBAYARAN</v>
          </cell>
          <cell r="O2348" t="str">
            <v>:  M2</v>
          </cell>
          <cell r="R2348" t="str">
            <v>% THD. BIAYA PROYEK</v>
          </cell>
          <cell r="T2348" t="str">
            <v>:</v>
          </cell>
          <cell r="U2348" t="e">
            <v>#DIV/0!</v>
          </cell>
        </row>
        <row r="2349">
          <cell r="A2349">
            <v>6</v>
          </cell>
          <cell r="C2349" t="str">
            <v>Tebal penggaruan 15 cm</v>
          </cell>
        </row>
        <row r="2351">
          <cell r="A2351" t="str">
            <v>II.</v>
          </cell>
          <cell r="C2351" t="str">
            <v>URUTAN KERJA</v>
          </cell>
          <cell r="Q2351" t="str">
            <v>PERKIRAAN</v>
          </cell>
          <cell r="R2351" t="str">
            <v>HARGA</v>
          </cell>
          <cell r="S2351" t="str">
            <v>JUMLAH</v>
          </cell>
        </row>
        <row r="2352">
          <cell r="A2352">
            <v>1</v>
          </cell>
          <cell r="C2352" t="str">
            <v>Penggaruan perkerasan dengan alat cold recycler</v>
          </cell>
          <cell r="L2352" t="str">
            <v>NO.</v>
          </cell>
          <cell r="N2352" t="str">
            <v>KOMPONEN</v>
          </cell>
          <cell r="P2352" t="str">
            <v>SATUAN</v>
          </cell>
          <cell r="Q2352" t="str">
            <v>KUANTITAS</v>
          </cell>
          <cell r="R2352" t="str">
            <v>SATUAN</v>
          </cell>
          <cell r="S2352" t="str">
            <v>HARGA</v>
          </cell>
        </row>
        <row r="2353">
          <cell r="A2353">
            <v>2</v>
          </cell>
          <cell r="C2353" t="str">
            <v xml:space="preserve">Pencampuran kembali dengan bahan pengikat di dalam </v>
          </cell>
          <cell r="R2353" t="str">
            <v>(Rp.)</v>
          </cell>
          <cell r="S2353" t="str">
            <v>(Rp.)</v>
          </cell>
        </row>
        <row r="2354">
          <cell r="C2354" t="str">
            <v>cold recycler</v>
          </cell>
        </row>
        <row r="2355">
          <cell r="A2355">
            <v>3</v>
          </cell>
          <cell r="C2355" t="str">
            <v>Penghamparan langsung dari alat cold recycler</v>
          </cell>
        </row>
        <row r="2356">
          <cell r="A2356">
            <v>4</v>
          </cell>
          <cell r="C2356" t="str">
            <v>Pemadatan dengan alat pemadat tandem roller</v>
          </cell>
          <cell r="G2356" t="str">
            <v/>
          </cell>
          <cell r="H2356" t="str">
            <v/>
          </cell>
          <cell r="I2356" t="str">
            <v/>
          </cell>
          <cell r="L2356" t="str">
            <v>A.</v>
          </cell>
          <cell r="N2356" t="str">
            <v>TENAGA</v>
          </cell>
        </row>
        <row r="2358">
          <cell r="L2358" t="str">
            <v>1.</v>
          </cell>
          <cell r="N2358" t="str">
            <v>Pekerja</v>
          </cell>
          <cell r="O2358" t="str">
            <v>(L01)</v>
          </cell>
          <cell r="P2358" t="str">
            <v>Jam</v>
          </cell>
          <cell r="Q2358">
            <v>2</v>
          </cell>
          <cell r="R2358">
            <v>2857.14</v>
          </cell>
          <cell r="U2358">
            <v>5714.28</v>
          </cell>
        </row>
        <row r="2359">
          <cell r="L2359" t="str">
            <v>2.</v>
          </cell>
          <cell r="N2359" t="str">
            <v>Mandor</v>
          </cell>
          <cell r="O2359" t="str">
            <v>(L03)</v>
          </cell>
          <cell r="P2359" t="str">
            <v>Jam</v>
          </cell>
          <cell r="Q2359">
            <v>0.5</v>
          </cell>
          <cell r="R2359">
            <v>3214.29</v>
          </cell>
          <cell r="U2359">
            <v>1607.145</v>
          </cell>
        </row>
        <row r="2360">
          <cell r="A2360" t="str">
            <v>III.</v>
          </cell>
          <cell r="C2360" t="str">
            <v>PEMAKAIAN BAHAN, ALAT DAN TENAGA</v>
          </cell>
        </row>
        <row r="2362">
          <cell r="A2362" t="str">
            <v xml:space="preserve">   1.</v>
          </cell>
          <cell r="C2362" t="str">
            <v>BAHAN</v>
          </cell>
          <cell r="Q2362" t="str">
            <v xml:space="preserve">JUMLAH HARGA TENAGA   </v>
          </cell>
          <cell r="U2362">
            <v>7321.4249999999993</v>
          </cell>
        </row>
        <row r="2363">
          <cell r="C2363" t="str">
            <v xml:space="preserve">Bahan pengikat (semen, aspal dan air) </v>
          </cell>
        </row>
        <row r="2364">
          <cell r="C2364" t="str">
            <v>- semen</v>
          </cell>
          <cell r="D2364">
            <v>0.06</v>
          </cell>
          <cell r="L2364" t="str">
            <v>B.</v>
          </cell>
          <cell r="N2364" t="str">
            <v>BAHAN</v>
          </cell>
        </row>
        <row r="2365">
          <cell r="C2365" t="str">
            <v>- aspal</v>
          </cell>
          <cell r="D2365">
            <v>0.03</v>
          </cell>
        </row>
        <row r="2366">
          <cell r="C2366" t="str">
            <v>- air</v>
          </cell>
        </row>
        <row r="2368">
          <cell r="A2368" t="str">
            <v xml:space="preserve">   2.</v>
          </cell>
          <cell r="C2368" t="str">
            <v>ALAT</v>
          </cell>
        </row>
        <row r="2369">
          <cell r="A2369" t="str">
            <v xml:space="preserve">   2.a.</v>
          </cell>
          <cell r="C2369" t="str">
            <v>COLD RECYCLER</v>
          </cell>
          <cell r="J2369" t="str">
            <v xml:space="preserve"> (E05/26/10/15)</v>
          </cell>
        </row>
        <row r="2370">
          <cell r="C2370" t="str">
            <v>Produksi per jam</v>
          </cell>
          <cell r="G2370" t="str">
            <v>Q1</v>
          </cell>
          <cell r="H2370">
            <v>2</v>
          </cell>
          <cell r="I2370" t="str">
            <v>M3 / Jam</v>
          </cell>
        </row>
        <row r="2372">
          <cell r="C2372" t="str">
            <v>Koefisien Alat / m3</v>
          </cell>
          <cell r="D2372" t="str">
            <v xml:space="preserve"> =  1  :  Q1</v>
          </cell>
          <cell r="G2372" t="str">
            <v>(E05/26)</v>
          </cell>
          <cell r="H2372">
            <v>0.5</v>
          </cell>
          <cell r="I2372" t="str">
            <v>Jam</v>
          </cell>
        </row>
        <row r="2375">
          <cell r="A2375" t="str">
            <v xml:space="preserve">   2.b.</v>
          </cell>
          <cell r="C2375" t="str">
            <v>WATER TANKER</v>
          </cell>
          <cell r="G2375" t="str">
            <v>(E08)</v>
          </cell>
        </row>
        <row r="2378">
          <cell r="A2378" t="str">
            <v xml:space="preserve">   2.c.</v>
          </cell>
          <cell r="C2378" t="str">
            <v>ASPHALT TANKER</v>
          </cell>
        </row>
        <row r="2381">
          <cell r="A2381" t="str">
            <v xml:space="preserve">   2.d.</v>
          </cell>
          <cell r="C2381" t="str">
            <v>CEMENT TANKER</v>
          </cell>
        </row>
        <row r="2397">
          <cell r="J2397" t="str">
            <v>Berlanjut ke halaman berikut</v>
          </cell>
        </row>
        <row r="2398">
          <cell r="A2398" t="str">
            <v>ITEM PEMBAYARAN NO.</v>
          </cell>
          <cell r="D2398" t="str">
            <v xml:space="preserve">:  3.4 </v>
          </cell>
          <cell r="J2398" t="str">
            <v>Analisa EI-312</v>
          </cell>
        </row>
        <row r="2399">
          <cell r="A2399" t="str">
            <v>JENIS PEKERJAAN</v>
          </cell>
          <cell r="D2399" t="str">
            <v>:  Pengupasan Permukaan Aspal Lama dan Pencampuran Kembali</v>
          </cell>
        </row>
        <row r="2400">
          <cell r="A2400" t="str">
            <v>SATUAN PEMBAYARAN</v>
          </cell>
          <cell r="D2400" t="str">
            <v>:  M2</v>
          </cell>
          <cell r="H2400" t="str">
            <v xml:space="preserve">         URAIAN ANALISA HARGA SATUAN</v>
          </cell>
        </row>
        <row r="2401">
          <cell r="J2401" t="str">
            <v>Lanjutan</v>
          </cell>
        </row>
        <row r="2403">
          <cell r="A2403" t="str">
            <v>No.</v>
          </cell>
          <cell r="C2403" t="str">
            <v>U R A I A N</v>
          </cell>
          <cell r="G2403" t="str">
            <v>KODE</v>
          </cell>
          <cell r="H2403" t="str">
            <v>KOEF.</v>
          </cell>
          <cell r="I2403" t="str">
            <v>SATUAN</v>
          </cell>
          <cell r="J2403" t="str">
            <v>KETERANGAN</v>
          </cell>
        </row>
        <row r="2406">
          <cell r="A2406" t="str">
            <v xml:space="preserve">   3.</v>
          </cell>
          <cell r="C2406" t="str">
            <v>TENAGA</v>
          </cell>
        </row>
        <row r="2407">
          <cell r="C2407" t="str">
            <v>Produksi menentukan :COLD RECYCLER</v>
          </cell>
          <cell r="G2407" t="str">
            <v>Q1</v>
          </cell>
          <cell r="H2407">
            <v>2</v>
          </cell>
          <cell r="I2407" t="str">
            <v>M2/Jam</v>
          </cell>
        </row>
        <row r="2408">
          <cell r="C2408" t="str">
            <v>Produksi Galian / hari  =  Tk x Q1</v>
          </cell>
          <cell r="G2408" t="str">
            <v>Qt</v>
          </cell>
          <cell r="H2408">
            <v>14</v>
          </cell>
          <cell r="I2408" t="str">
            <v>M3</v>
          </cell>
        </row>
        <row r="2409">
          <cell r="C2409" t="str">
            <v>Kebutuhan tenaga :</v>
          </cell>
        </row>
        <row r="2410">
          <cell r="D2410" t="str">
            <v>- Pekerja</v>
          </cell>
          <cell r="G2410" t="str">
            <v>P</v>
          </cell>
          <cell r="H2410">
            <v>4</v>
          </cell>
          <cell r="I2410" t="str">
            <v>orang</v>
          </cell>
        </row>
        <row r="2411">
          <cell r="D2411" t="str">
            <v>- Mandor</v>
          </cell>
          <cell r="G2411" t="str">
            <v>M</v>
          </cell>
          <cell r="H2411">
            <v>1</v>
          </cell>
          <cell r="I2411" t="str">
            <v>orang</v>
          </cell>
        </row>
        <row r="2413">
          <cell r="C2413" t="str">
            <v>Koefisien tenaga / M3   :</v>
          </cell>
        </row>
        <row r="2414">
          <cell r="D2414" t="str">
            <v>- Pekerja</v>
          </cell>
          <cell r="E2414" t="str">
            <v>= (Tk x P) : Qt</v>
          </cell>
          <cell r="G2414" t="str">
            <v>(L01)</v>
          </cell>
          <cell r="H2414">
            <v>2</v>
          </cell>
          <cell r="I2414" t="str">
            <v>Jam</v>
          </cell>
        </row>
        <row r="2415">
          <cell r="D2415" t="str">
            <v>- Mandor</v>
          </cell>
          <cell r="E2415" t="str">
            <v>= (Tk x M) : Qt</v>
          </cell>
          <cell r="G2415" t="str">
            <v>(L03)</v>
          </cell>
          <cell r="H2415">
            <v>0.5</v>
          </cell>
          <cell r="I2415" t="str">
            <v>Jam</v>
          </cell>
        </row>
        <row r="2417">
          <cell r="A2417" t="str">
            <v>4.</v>
          </cell>
          <cell r="C2417" t="str">
            <v>HARGA DASAR SATUAN UPAH, BAHAN DAN ALAT</v>
          </cell>
        </row>
        <row r="2418">
          <cell r="C2418" t="str">
            <v>Lihat lampiran.</v>
          </cell>
        </row>
        <row r="2420">
          <cell r="A2420" t="str">
            <v>5.</v>
          </cell>
          <cell r="C2420" t="str">
            <v>ANALISA HARGA SATUAN PEKERJAAN</v>
          </cell>
        </row>
        <row r="2421">
          <cell r="C2421" t="str">
            <v>Lihat perhitungan dalam FORMULIR STANDAR UNTUK</v>
          </cell>
        </row>
        <row r="2422">
          <cell r="C2422" t="str">
            <v>PEREKEMAN ANALISA MASING-MASING HARGA</v>
          </cell>
        </row>
        <row r="2423">
          <cell r="C2423" t="str">
            <v>SATUAN.</v>
          </cell>
        </row>
        <row r="2424">
          <cell r="C2424" t="str">
            <v>Didapat Harga Satuan Pekerjaan :</v>
          </cell>
        </row>
        <row r="2426">
          <cell r="C2426" t="str">
            <v xml:space="preserve">Rp.  </v>
          </cell>
          <cell r="D2426">
            <v>8053.5674999999992</v>
          </cell>
          <cell r="E2426" t="str">
            <v xml:space="preserve"> / M3</v>
          </cell>
        </row>
        <row r="2429">
          <cell r="A2429" t="str">
            <v>6.</v>
          </cell>
          <cell r="C2429" t="str">
            <v>WAKTU PELAKSANAAN YANG DIPERLUKAN</v>
          </cell>
        </row>
        <row r="2430">
          <cell r="C2430" t="str">
            <v>Masa Pelaksanaan :</v>
          </cell>
          <cell r="D2430" t="str">
            <v>. . . . . . . . . . . .</v>
          </cell>
          <cell r="E2430" t="str">
            <v>bulan</v>
          </cell>
        </row>
        <row r="2432">
          <cell r="A2432" t="str">
            <v>7.</v>
          </cell>
          <cell r="C2432" t="str">
            <v>VOLUME PEKERJAAN YANG DIPERLUKAN</v>
          </cell>
        </row>
        <row r="2433">
          <cell r="C2433" t="str">
            <v>Volume pekerjaan  :</v>
          </cell>
          <cell r="D2433">
            <v>0</v>
          </cell>
          <cell r="E2433" t="str">
            <v>M3</v>
          </cell>
        </row>
        <row r="2452">
          <cell r="N2452" t="str">
            <v>yang dibayar dari kontrak) dan biaya-biaya lainnya.</v>
          </cell>
        </row>
        <row r="2453">
          <cell r="A2453" t="str">
            <v>ITEM PEMBAYARAN NO.</v>
          </cell>
          <cell r="D2453" t="str">
            <v>:  3.2 (4)</v>
          </cell>
          <cell r="J2453">
            <v>0</v>
          </cell>
          <cell r="T2453" t="str">
            <v>Analisa EI-322</v>
          </cell>
        </row>
        <row r="2454">
          <cell r="A2454" t="str">
            <v>JENIS PEKERJAAN</v>
          </cell>
          <cell r="D2454" t="str">
            <v xml:space="preserve">:  Timbunan Batu dengan Manual </v>
          </cell>
        </row>
        <row r="2455">
          <cell r="A2455" t="str">
            <v>SATUAN PEMBAYARAN</v>
          </cell>
          <cell r="D2455" t="str">
            <v>:  M3</v>
          </cell>
          <cell r="E2455" t="str">
            <v/>
          </cell>
          <cell r="H2455" t="str">
            <v xml:space="preserve">         URAIAN ANALISA HARGA SATUAN</v>
          </cell>
          <cell r="L2455" t="str">
            <v>FORMULIR STANDAR UNTUK</v>
          </cell>
        </row>
        <row r="2456">
          <cell r="L2456" t="str">
            <v>PEREKAMAN ANALISA MASING-MASING HARGA SATUAN</v>
          </cell>
        </row>
        <row r="2457">
          <cell r="L2457" t="str">
            <v/>
          </cell>
        </row>
        <row r="2458">
          <cell r="A2458" t="str">
            <v>No.</v>
          </cell>
          <cell r="C2458" t="str">
            <v>U R A I A N</v>
          </cell>
          <cell r="G2458" t="str">
            <v>KODE</v>
          </cell>
          <cell r="H2458" t="str">
            <v>KOEF.</v>
          </cell>
          <cell r="I2458" t="str">
            <v>SATUAN</v>
          </cell>
          <cell r="J2458" t="str">
            <v>KETERANGAN</v>
          </cell>
        </row>
        <row r="2460">
          <cell r="L2460" t="str">
            <v>PROYEK</v>
          </cell>
          <cell r="O2460" t="str">
            <v>:</v>
          </cell>
        </row>
        <row r="2461">
          <cell r="A2461" t="str">
            <v>I.</v>
          </cell>
          <cell r="C2461" t="str">
            <v>ASUMSI</v>
          </cell>
          <cell r="L2461" t="str">
            <v>No. PAKET KONTRAK</v>
          </cell>
          <cell r="O2461" t="str">
            <v>:</v>
          </cell>
        </row>
        <row r="2462">
          <cell r="A2462">
            <v>1</v>
          </cell>
          <cell r="C2462" t="str">
            <v>Pekerjaan dilakukan secara manual</v>
          </cell>
          <cell r="L2462" t="str">
            <v>NAMA PAKET</v>
          </cell>
          <cell r="O2462" t="str">
            <v>:</v>
          </cell>
        </row>
        <row r="2463">
          <cell r="A2463">
            <v>2</v>
          </cell>
          <cell r="C2463" t="str">
            <v>Lokasi pekerjaan : sepanjang jalan</v>
          </cell>
          <cell r="L2463" t="str">
            <v>PROP / KAB / KODYA</v>
          </cell>
          <cell r="O2463" t="str">
            <v>:</v>
          </cell>
        </row>
        <row r="2464">
          <cell r="A2464">
            <v>3</v>
          </cell>
          <cell r="C2464" t="str">
            <v>Kondisi Jalan   :  sedang / baik</v>
          </cell>
          <cell r="L2464" t="str">
            <v>ITEM PEMBAYARAN NO.</v>
          </cell>
          <cell r="O2464" t="str">
            <v>:  3.2 (4)</v>
          </cell>
          <cell r="R2464" t="str">
            <v>PERKIRAAN VOL. PEK.</v>
          </cell>
          <cell r="T2464" t="str">
            <v>:</v>
          </cell>
          <cell r="U2464">
            <v>1</v>
          </cell>
        </row>
        <row r="2465">
          <cell r="A2465">
            <v>4</v>
          </cell>
          <cell r="C2465" t="str">
            <v>Jam kerja efektif per-hari</v>
          </cell>
          <cell r="G2465" t="str">
            <v>Tk</v>
          </cell>
          <cell r="H2465">
            <v>7</v>
          </cell>
          <cell r="I2465" t="str">
            <v>Jam</v>
          </cell>
          <cell r="L2465" t="str">
            <v>JENIS PEKERJAAN</v>
          </cell>
          <cell r="O2465" t="str">
            <v xml:space="preserve">:  Timbunan Batu dengan Manual </v>
          </cell>
          <cell r="R2465" t="str">
            <v>TOTAL HARGA (Rp.)</v>
          </cell>
          <cell r="T2465" t="str">
            <v>:</v>
          </cell>
          <cell r="U2465">
            <v>263185.3</v>
          </cell>
        </row>
        <row r="2466">
          <cell r="A2466">
            <v>5</v>
          </cell>
          <cell r="C2466" t="str">
            <v>Faktor pengembangan bahan</v>
          </cell>
          <cell r="G2466" t="str">
            <v>Fk</v>
          </cell>
          <cell r="H2466">
            <v>1.24</v>
          </cell>
          <cell r="I2466" t="str">
            <v>-</v>
          </cell>
          <cell r="L2466" t="str">
            <v>SATUAN PEMBAYARAN</v>
          </cell>
          <cell r="O2466" t="str">
            <v>:  M3</v>
          </cell>
          <cell r="P2466" t="str">
            <v/>
          </cell>
          <cell r="R2466" t="str">
            <v>% THD. BIAYA PROYEK</v>
          </cell>
          <cell r="T2466" t="str">
            <v>:</v>
          </cell>
          <cell r="U2466" t="e">
            <v>#DIV/0!</v>
          </cell>
        </row>
        <row r="2467">
          <cell r="A2467">
            <v>6</v>
          </cell>
          <cell r="C2467" t="str">
            <v>Tebal hamparan padat</v>
          </cell>
          <cell r="G2467" t="str">
            <v>t</v>
          </cell>
          <cell r="H2467">
            <v>0.45</v>
          </cell>
          <cell r="I2467" t="str">
            <v>M</v>
          </cell>
        </row>
        <row r="2469">
          <cell r="A2469" t="str">
            <v>II.</v>
          </cell>
          <cell r="C2469" t="str">
            <v>URUTAN KERJA</v>
          </cell>
          <cell r="Q2469" t="str">
            <v>PERKIRAAN</v>
          </cell>
          <cell r="R2469" t="str">
            <v>HARGA</v>
          </cell>
          <cell r="S2469" t="str">
            <v>JUMLAH</v>
          </cell>
        </row>
        <row r="2470">
          <cell r="A2470">
            <v>1</v>
          </cell>
          <cell r="C2470" t="str">
            <v>Whell Loader memuat batu ke dalam Dump Truck</v>
          </cell>
          <cell r="L2470" t="str">
            <v>NO.</v>
          </cell>
          <cell r="N2470" t="str">
            <v>KOMPONEN</v>
          </cell>
          <cell r="P2470" t="str">
            <v>SATUAN</v>
          </cell>
          <cell r="Q2470" t="str">
            <v>KUANTITAS</v>
          </cell>
          <cell r="R2470" t="str">
            <v>SATUAN</v>
          </cell>
          <cell r="S2470" t="str">
            <v>HARGA</v>
          </cell>
        </row>
        <row r="2471">
          <cell r="A2471">
            <v>2</v>
          </cell>
          <cell r="C2471" t="str">
            <v>Dump Truck mengangkut ke lapangan dengan jarak</v>
          </cell>
          <cell r="R2471" t="str">
            <v>(Rp.)</v>
          </cell>
          <cell r="S2471" t="str">
            <v>(Rp.)</v>
          </cell>
        </row>
        <row r="2472">
          <cell r="C2472" t="str">
            <v>quari ke lapangan</v>
          </cell>
          <cell r="G2472" t="str">
            <v>L</v>
          </cell>
          <cell r="H2472">
            <v>80.61</v>
          </cell>
          <cell r="I2472" t="str">
            <v>Km</v>
          </cell>
        </row>
        <row r="2473">
          <cell r="A2473">
            <v>3</v>
          </cell>
          <cell r="C2473" t="str">
            <v>Material Timbunan Batu dihampar secara Manual</v>
          </cell>
        </row>
        <row r="2474">
          <cell r="A2474">
            <v>4</v>
          </cell>
          <cell r="C2474" t="str">
            <v>Hamparan batu dipadatkan menggunakan Vibratory</v>
          </cell>
        </row>
        <row r="2475">
          <cell r="C2475" t="str">
            <v>Roller</v>
          </cell>
        </row>
        <row r="2476">
          <cell r="A2476">
            <v>5</v>
          </cell>
          <cell r="C2476" t="str">
            <v>Agregat pengunci dihampar dari Dump Truck, diratakan</v>
          </cell>
        </row>
        <row r="2477">
          <cell r="C2477" t="str">
            <v>menggunakan Bulldozer</v>
          </cell>
        </row>
        <row r="2478">
          <cell r="A2478">
            <v>6</v>
          </cell>
          <cell r="C2478" t="str">
            <v>Hamparan material dipadatkan menggunakan Vibratory</v>
          </cell>
          <cell r="L2478" t="str">
            <v>A.</v>
          </cell>
          <cell r="N2478" t="str">
            <v>TENAGA</v>
          </cell>
        </row>
        <row r="2479">
          <cell r="C2479" t="str">
            <v>Roller</v>
          </cell>
        </row>
        <row r="2480">
          <cell r="C2480" t="str">
            <v/>
          </cell>
          <cell r="L2480" t="str">
            <v>1.</v>
          </cell>
          <cell r="N2480" t="str">
            <v>Pekerja</v>
          </cell>
          <cell r="O2480" t="str">
            <v>(L01)</v>
          </cell>
          <cell r="P2480" t="str">
            <v>Jam</v>
          </cell>
          <cell r="Q2480">
            <v>0.14755317566562548</v>
          </cell>
          <cell r="R2480">
            <v>2857.14</v>
          </cell>
          <cell r="U2480">
            <v>421.58008032128515</v>
          </cell>
        </row>
        <row r="2481">
          <cell r="A2481">
            <v>7</v>
          </cell>
          <cell r="C2481" t="str">
            <v>Selama pemadatan sekelompok pekerja  akan</v>
          </cell>
          <cell r="L2481" t="str">
            <v>2.</v>
          </cell>
          <cell r="N2481" t="str">
            <v>Mandor</v>
          </cell>
          <cell r="O2481" t="str">
            <v>(L02)</v>
          </cell>
          <cell r="P2481" t="str">
            <v>Jam</v>
          </cell>
          <cell r="Q2481">
            <v>1.8444146958203185E-2</v>
          </cell>
          <cell r="R2481">
            <v>3214.29</v>
          </cell>
          <cell r="U2481">
            <v>59.284837126282916</v>
          </cell>
        </row>
        <row r="2482">
          <cell r="C2482" t="str">
            <v>merapikan tepi hamparan dan level permukaan</v>
          </cell>
        </row>
        <row r="2483">
          <cell r="C2483" t="str">
            <v>dengan menggunakan alat bantu</v>
          </cell>
        </row>
        <row r="2484">
          <cell r="Q2484" t="str">
            <v xml:space="preserve">JUMLAH HARGA TENAGA   </v>
          </cell>
          <cell r="U2484">
            <v>480.86491744756808</v>
          </cell>
        </row>
        <row r="2485">
          <cell r="A2485" t="str">
            <v>III.</v>
          </cell>
          <cell r="C2485" t="str">
            <v>PEMAKAIAN BAHAN, ALAT DAN TENAGA</v>
          </cell>
        </row>
        <row r="2486">
          <cell r="A2486" t="str">
            <v xml:space="preserve">   1.</v>
          </cell>
          <cell r="C2486" t="str">
            <v>BAHAN</v>
          </cell>
          <cell r="L2486" t="str">
            <v>B.</v>
          </cell>
          <cell r="N2486" t="str">
            <v>BAHAN</v>
          </cell>
        </row>
        <row r="2487">
          <cell r="A2487" t="str">
            <v>1.a.</v>
          </cell>
          <cell r="C2487" t="str">
            <v>Bahan timbunan</v>
          </cell>
          <cell r="D2487" t="str">
            <v xml:space="preserve"> =  1 x  Fk</v>
          </cell>
          <cell r="G2487" t="str">
            <v>(M08)</v>
          </cell>
          <cell r="H2487">
            <v>1.24</v>
          </cell>
          <cell r="I2487" t="str">
            <v>M3</v>
          </cell>
          <cell r="J2487" t="str">
            <v xml:space="preserve"> Borrow Pit</v>
          </cell>
        </row>
        <row r="2489">
          <cell r="A2489" t="str">
            <v xml:space="preserve">   2.</v>
          </cell>
          <cell r="C2489" t="str">
            <v>ALAT</v>
          </cell>
        </row>
        <row r="2490">
          <cell r="A2490" t="str">
            <v>2.a.</v>
          </cell>
          <cell r="C2490" t="str">
            <v>WHELL  LOADER</v>
          </cell>
          <cell r="G2490" t="str">
            <v>(E15)</v>
          </cell>
        </row>
        <row r="2491">
          <cell r="C2491" t="str">
            <v>Kapasitas  Bucket</v>
          </cell>
          <cell r="G2491" t="str">
            <v>V</v>
          </cell>
          <cell r="H2491">
            <v>1.5</v>
          </cell>
          <cell r="I2491" t="str">
            <v>M3</v>
          </cell>
        </row>
        <row r="2492">
          <cell r="C2492" t="str">
            <v>Faktor Bucket</v>
          </cell>
          <cell r="G2492" t="str">
            <v>Fb</v>
          </cell>
          <cell r="H2492">
            <v>0.9</v>
          </cell>
          <cell r="I2492" t="str">
            <v>-</v>
          </cell>
        </row>
        <row r="2493">
          <cell r="C2493" t="str">
            <v>Faktor Efisiensi Alat</v>
          </cell>
          <cell r="G2493" t="str">
            <v>Fa</v>
          </cell>
          <cell r="H2493">
            <v>0.83</v>
          </cell>
          <cell r="I2493" t="str">
            <v>-</v>
          </cell>
        </row>
        <row r="2494">
          <cell r="C2494" t="str">
            <v>Waktu sklus</v>
          </cell>
          <cell r="G2494" t="str">
            <v>Ts1</v>
          </cell>
          <cell r="I2494" t="str">
            <v>menit</v>
          </cell>
        </row>
        <row r="2495">
          <cell r="C2495" t="str">
            <v>- Muat</v>
          </cell>
          <cell r="G2495" t="str">
            <v>T1</v>
          </cell>
          <cell r="H2495">
            <v>0.5</v>
          </cell>
          <cell r="I2495" t="str">
            <v>menit</v>
          </cell>
        </row>
        <row r="2496">
          <cell r="C2496" t="str">
            <v>- Lain-lain</v>
          </cell>
          <cell r="G2496" t="str">
            <v>T2</v>
          </cell>
          <cell r="H2496">
            <v>0.5</v>
          </cell>
          <cell r="I2496" t="str">
            <v>menit</v>
          </cell>
        </row>
        <row r="2497">
          <cell r="G2497" t="str">
            <v>Ts1</v>
          </cell>
          <cell r="H2497">
            <v>1</v>
          </cell>
          <cell r="I2497" t="str">
            <v>menit</v>
          </cell>
        </row>
        <row r="2499">
          <cell r="C2499" t="str">
            <v>Kapasitas Produksi / Jam =</v>
          </cell>
          <cell r="E2499" t="str">
            <v>V  x  Fb x Fa x 60</v>
          </cell>
          <cell r="G2499" t="str">
            <v>Q1</v>
          </cell>
          <cell r="H2499">
            <v>54.217741935483872</v>
          </cell>
          <cell r="I2499" t="str">
            <v>M3</v>
          </cell>
        </row>
        <row r="2500">
          <cell r="E2500" t="str">
            <v xml:space="preserve">      Fk x Ts1</v>
          </cell>
        </row>
        <row r="2502">
          <cell r="C2502" t="str">
            <v>Koefisienalat / M3</v>
          </cell>
          <cell r="D2502" t="str">
            <v xml:space="preserve"> =   1 : Q1</v>
          </cell>
          <cell r="G2502" t="str">
            <v>(E15)</v>
          </cell>
          <cell r="H2502">
            <v>1.8444146958203182E-2</v>
          </cell>
          <cell r="I2502" t="str">
            <v>Jam</v>
          </cell>
        </row>
        <row r="2504">
          <cell r="A2504" t="str">
            <v xml:space="preserve">   2.b.</v>
          </cell>
          <cell r="C2504" t="str">
            <v>DUMP TRUCK</v>
          </cell>
          <cell r="G2504" t="str">
            <v>(E08)</v>
          </cell>
        </row>
        <row r="2505">
          <cell r="C2505" t="str">
            <v>Kapasitas bak</v>
          </cell>
          <cell r="G2505" t="str">
            <v>V</v>
          </cell>
          <cell r="H2505">
            <v>6.666666666666667</v>
          </cell>
          <cell r="I2505" t="str">
            <v>M3</v>
          </cell>
        </row>
        <row r="2506">
          <cell r="C2506" t="str">
            <v>Faktor  efisiensi alat</v>
          </cell>
          <cell r="G2506" t="str">
            <v>Fa</v>
          </cell>
          <cell r="H2506">
            <v>0.83</v>
          </cell>
          <cell r="I2506" t="str">
            <v>-</v>
          </cell>
        </row>
        <row r="2507">
          <cell r="C2507" t="str">
            <v>Kecepatan rata-rata bermuatan</v>
          </cell>
          <cell r="G2507" t="str">
            <v>v1</v>
          </cell>
          <cell r="H2507">
            <v>40</v>
          </cell>
          <cell r="I2507" t="str">
            <v>KM/Jam</v>
          </cell>
        </row>
        <row r="2508">
          <cell r="C2508" t="str">
            <v>Kecepatan rata-rata kosong</v>
          </cell>
          <cell r="G2508" t="str">
            <v>v2</v>
          </cell>
          <cell r="H2508">
            <v>60</v>
          </cell>
          <cell r="I2508" t="str">
            <v>KM/Jam</v>
          </cell>
        </row>
        <row r="2509">
          <cell r="C2509" t="str">
            <v>Waktusiklus :</v>
          </cell>
          <cell r="G2509" t="str">
            <v>Ts2</v>
          </cell>
        </row>
        <row r="2510">
          <cell r="C2510" t="str">
            <v>-  Waktu tempuh isi   = (L : v1) x 60</v>
          </cell>
          <cell r="G2510" t="str">
            <v>T1</v>
          </cell>
          <cell r="H2510">
            <v>120.91499999999999</v>
          </cell>
          <cell r="I2510" t="str">
            <v>menit</v>
          </cell>
        </row>
        <row r="2511">
          <cell r="C2511" t="str">
            <v>-  Waktu tempuh kosong   = (L : v2) x 60</v>
          </cell>
          <cell r="G2511" t="str">
            <v>T2</v>
          </cell>
          <cell r="H2511">
            <v>80.61</v>
          </cell>
          <cell r="I2511" t="str">
            <v>menit</v>
          </cell>
        </row>
        <row r="2512">
          <cell r="C2512" t="str">
            <v>- Lain-lain</v>
          </cell>
          <cell r="G2512" t="str">
            <v>T3</v>
          </cell>
          <cell r="H2512">
            <v>4</v>
          </cell>
          <cell r="I2512" t="str">
            <v>menit</v>
          </cell>
        </row>
        <row r="2513">
          <cell r="G2513" t="str">
            <v>Ts2</v>
          </cell>
          <cell r="H2513">
            <v>205.52499999999998</v>
          </cell>
          <cell r="I2513" t="str">
            <v>menit</v>
          </cell>
        </row>
        <row r="2517">
          <cell r="J2517" t="str">
            <v>Berlanjut ke halaman berikut</v>
          </cell>
        </row>
        <row r="2518">
          <cell r="A2518" t="str">
            <v>ITEM PEMBAYARAN NO.</v>
          </cell>
          <cell r="D2518" t="str">
            <v>:  3.2 (4)</v>
          </cell>
          <cell r="J2518">
            <v>0</v>
          </cell>
        </row>
        <row r="2519">
          <cell r="A2519" t="str">
            <v>JENIS PEKERJAAN</v>
          </cell>
          <cell r="D2519" t="str">
            <v xml:space="preserve">:  Timbunan Batu dengan Manual </v>
          </cell>
        </row>
        <row r="2520">
          <cell r="A2520" t="str">
            <v>SATUAN PEMBAYARAN</v>
          </cell>
          <cell r="D2520" t="str">
            <v>:  M3</v>
          </cell>
          <cell r="E2520" t="str">
            <v/>
          </cell>
          <cell r="H2520" t="str">
            <v xml:space="preserve">         URAIAN ANALISA HARGA SATUAN</v>
          </cell>
        </row>
        <row r="2521">
          <cell r="J2521" t="str">
            <v>Lanjutan</v>
          </cell>
        </row>
        <row r="2523">
          <cell r="A2523" t="str">
            <v>No.</v>
          </cell>
          <cell r="C2523" t="str">
            <v>U R A I A N</v>
          </cell>
          <cell r="G2523" t="str">
            <v>KODE</v>
          </cell>
          <cell r="H2523" t="str">
            <v>KOEF.</v>
          </cell>
          <cell r="I2523" t="str">
            <v>SATUAN</v>
          </cell>
          <cell r="J2523" t="str">
            <v>KETERANGAN</v>
          </cell>
        </row>
        <row r="2526">
          <cell r="C2526" t="str">
            <v>Kapasitas Produksi / Jam   =</v>
          </cell>
          <cell r="E2526" t="str">
            <v>V x Fa x 60</v>
          </cell>
          <cell r="G2526" t="str">
            <v>Q2</v>
          </cell>
          <cell r="H2526">
            <v>1.3027219826486851</v>
          </cell>
          <cell r="I2526" t="str">
            <v>M3</v>
          </cell>
        </row>
        <row r="2527">
          <cell r="E2527" t="str">
            <v xml:space="preserve">    Fk x Ts2</v>
          </cell>
        </row>
        <row r="2529">
          <cell r="C2529" t="str">
            <v>Koefisien Alat / M3</v>
          </cell>
          <cell r="D2529" t="str">
            <v xml:space="preserve"> =  1  :  Q2</v>
          </cell>
          <cell r="G2529" t="str">
            <v>(E08)</v>
          </cell>
          <cell r="H2529">
            <v>0.76762349397590346</v>
          </cell>
          <cell r="I2529" t="str">
            <v>Jam</v>
          </cell>
        </row>
        <row r="2531">
          <cell r="A2531" t="str">
            <v>2.c.</v>
          </cell>
          <cell r="C2531" t="str">
            <v>BULLDOZER</v>
          </cell>
          <cell r="G2531" t="str">
            <v>(E13)</v>
          </cell>
        </row>
        <row r="2532">
          <cell r="C2532" t="str">
            <v>Panjang hamparan</v>
          </cell>
          <cell r="G2532" t="str">
            <v>Lh</v>
          </cell>
          <cell r="H2532">
            <v>50</v>
          </cell>
          <cell r="I2532" t="str">
            <v>M</v>
          </cell>
        </row>
        <row r="2533">
          <cell r="C2533" t="str">
            <v>Lebar Efektif kerja Blade</v>
          </cell>
          <cell r="G2533" t="str">
            <v>b</v>
          </cell>
          <cell r="H2533">
            <v>2.4</v>
          </cell>
          <cell r="I2533" t="str">
            <v>M</v>
          </cell>
        </row>
        <row r="2534">
          <cell r="C2534" t="str">
            <v>Faktor Efisiensi Alat</v>
          </cell>
          <cell r="G2534" t="str">
            <v>Fa</v>
          </cell>
          <cell r="H2534">
            <v>0.83</v>
          </cell>
          <cell r="I2534" t="str">
            <v>-</v>
          </cell>
        </row>
        <row r="2535">
          <cell r="C2535" t="str">
            <v>Kecepatan rata-rata alat</v>
          </cell>
          <cell r="G2535" t="str">
            <v>v</v>
          </cell>
          <cell r="H2535">
            <v>5</v>
          </cell>
          <cell r="I2535" t="str">
            <v>Km / Jam</v>
          </cell>
        </row>
        <row r="2536">
          <cell r="C2536" t="str">
            <v>Jumlah lintasan</v>
          </cell>
          <cell r="G2536" t="str">
            <v>n</v>
          </cell>
          <cell r="H2536">
            <v>5</v>
          </cell>
          <cell r="I2536" t="str">
            <v>lintasan</v>
          </cell>
        </row>
        <row r="2537">
          <cell r="C2537" t="str">
            <v>Waktu siklus</v>
          </cell>
          <cell r="G2537" t="str">
            <v>Ts3</v>
          </cell>
        </row>
        <row r="2538">
          <cell r="C2538" t="str">
            <v>- Perataan 1 kali lintasan    = Lh : (v x 1000) x 60</v>
          </cell>
          <cell r="G2538" t="str">
            <v>T1</v>
          </cell>
          <cell r="H2538">
            <v>0.6</v>
          </cell>
          <cell r="I2538" t="str">
            <v>menit</v>
          </cell>
        </row>
        <row r="2539">
          <cell r="C2539" t="str">
            <v>- Lain-lain</v>
          </cell>
          <cell r="G2539" t="str">
            <v>T2</v>
          </cell>
          <cell r="H2539">
            <v>0.5</v>
          </cell>
          <cell r="I2539" t="str">
            <v>menit</v>
          </cell>
        </row>
        <row r="2540">
          <cell r="G2540" t="str">
            <v>Ts3</v>
          </cell>
          <cell r="H2540">
            <v>1.1000000000000001</v>
          </cell>
          <cell r="I2540" t="str">
            <v>menit</v>
          </cell>
        </row>
        <row r="2542">
          <cell r="C2542" t="str">
            <v>Kapasitas Produksi / Jam   =</v>
          </cell>
          <cell r="E2542" t="str">
            <v>Lh x b x t x Fa x 60</v>
          </cell>
          <cell r="G2542" t="str">
            <v>Q3</v>
          </cell>
          <cell r="H2542">
            <v>488.94545454545454</v>
          </cell>
          <cell r="I2542" t="str">
            <v>M3</v>
          </cell>
        </row>
        <row r="2543">
          <cell r="E2543" t="str">
            <v xml:space="preserve">      n x Ts3</v>
          </cell>
        </row>
        <row r="2545">
          <cell r="C2545" t="str">
            <v>Koefisien Alat / M3</v>
          </cell>
          <cell r="D2545" t="str">
            <v xml:space="preserve"> =  1  :  Q3</v>
          </cell>
          <cell r="G2545" t="str">
            <v>(E13)</v>
          </cell>
          <cell r="H2545">
            <v>2.045217908671724E-3</v>
          </cell>
          <cell r="I2545" t="str">
            <v>Jam</v>
          </cell>
        </row>
        <row r="2547">
          <cell r="A2547" t="str">
            <v>2.d.</v>
          </cell>
          <cell r="C2547" t="str">
            <v>VIBRATORY ROLLER</v>
          </cell>
          <cell r="G2547" t="str">
            <v>(E19)</v>
          </cell>
        </row>
        <row r="2548">
          <cell r="C2548" t="str">
            <v>Kecepatan rata-rata alat</v>
          </cell>
          <cell r="G2548" t="str">
            <v>v</v>
          </cell>
          <cell r="H2548">
            <v>4</v>
          </cell>
          <cell r="I2548" t="str">
            <v>Km / Jam</v>
          </cell>
        </row>
        <row r="2549">
          <cell r="C2549" t="str">
            <v>Lebar efektif pemadatan</v>
          </cell>
          <cell r="G2549" t="str">
            <v>b</v>
          </cell>
          <cell r="H2549">
            <v>1.2</v>
          </cell>
          <cell r="I2549" t="str">
            <v>M</v>
          </cell>
        </row>
        <row r="2550">
          <cell r="C2550" t="str">
            <v>Jumlah lintasan</v>
          </cell>
          <cell r="G2550" t="str">
            <v>n</v>
          </cell>
          <cell r="H2550">
            <v>6</v>
          </cell>
          <cell r="I2550" t="str">
            <v>lintasan</v>
          </cell>
        </row>
        <row r="2551">
          <cell r="C2551" t="str">
            <v>Faktor efisiensi alat</v>
          </cell>
          <cell r="G2551" t="str">
            <v>Fa</v>
          </cell>
          <cell r="H2551">
            <v>0.83</v>
          </cell>
          <cell r="I2551" t="str">
            <v>-</v>
          </cell>
        </row>
        <row r="2553">
          <cell r="C2553" t="str">
            <v>Kapasitas Prod./Jam   =</v>
          </cell>
          <cell r="D2553" t="str">
            <v>(v x 1000) x b x t x Fa</v>
          </cell>
          <cell r="G2553" t="str">
            <v>Q4</v>
          </cell>
          <cell r="H2553">
            <v>298.8</v>
          </cell>
          <cell r="I2553" t="str">
            <v>M3</v>
          </cell>
        </row>
        <row r="2554">
          <cell r="D2554" t="str">
            <v>n</v>
          </cell>
        </row>
        <row r="2556">
          <cell r="C2556" t="str">
            <v>Koefisien Alat / M3</v>
          </cell>
          <cell r="D2556" t="str">
            <v xml:space="preserve"> =  1  :  Q4</v>
          </cell>
          <cell r="G2556" t="str">
            <v>(E19)</v>
          </cell>
          <cell r="H2556">
            <v>3.3467202141900937E-3</v>
          </cell>
          <cell r="I2556" t="str">
            <v>Jam</v>
          </cell>
        </row>
        <row r="2570">
          <cell r="A2570" t="str">
            <v>2.f.</v>
          </cell>
          <cell r="C2570" t="str">
            <v>ALAT  BANTU</v>
          </cell>
        </row>
        <row r="2571">
          <cell r="C2571" t="str">
            <v>Diperlukan alat-alat bantu kecil</v>
          </cell>
          <cell r="J2571" t="str">
            <v>Lump Sump</v>
          </cell>
        </row>
        <row r="2572">
          <cell r="C2572" t="str">
            <v xml:space="preserve">- Sekop    </v>
          </cell>
          <cell r="D2572" t="str">
            <v>= 2 buah</v>
          </cell>
        </row>
        <row r="2573">
          <cell r="C2573" t="str">
            <v>- Palu besar</v>
          </cell>
          <cell r="D2573" t="str">
            <v>= 1 buah</v>
          </cell>
        </row>
        <row r="2574">
          <cell r="C2574" t="str">
            <v>- Kereta dorong</v>
          </cell>
          <cell r="D2574" t="str">
            <v>= 6 buah</v>
          </cell>
        </row>
        <row r="2576">
          <cell r="J2576" t="str">
            <v>Berlanjut ke halaman berikut</v>
          </cell>
        </row>
        <row r="2577">
          <cell r="A2577" t="str">
            <v>ITEM PEMBAYARAN NO.</v>
          </cell>
          <cell r="D2577" t="str">
            <v>:  3.2 (4)</v>
          </cell>
          <cell r="J2577">
            <v>0</v>
          </cell>
        </row>
        <row r="2578">
          <cell r="A2578" t="str">
            <v>JENIS PEKERJAAN</v>
          </cell>
          <cell r="D2578" t="str">
            <v xml:space="preserve">:  Timbunan Batu dengan Manual </v>
          </cell>
        </row>
        <row r="2579">
          <cell r="A2579" t="str">
            <v>SATUAN PEMBAYARAN</v>
          </cell>
          <cell r="D2579" t="str">
            <v>:  M3</v>
          </cell>
          <cell r="E2579" t="str">
            <v/>
          </cell>
          <cell r="H2579" t="str">
            <v xml:space="preserve">         URAIAN ANALISA HARGA SATUAN</v>
          </cell>
        </row>
        <row r="2580">
          <cell r="J2580" t="str">
            <v>Lanjutan</v>
          </cell>
        </row>
        <row r="2582">
          <cell r="A2582" t="str">
            <v>No.</v>
          </cell>
          <cell r="C2582" t="str">
            <v>U R A I A N</v>
          </cell>
          <cell r="G2582" t="str">
            <v>KODE</v>
          </cell>
          <cell r="H2582" t="str">
            <v>KOEF.</v>
          </cell>
          <cell r="I2582" t="str">
            <v>SATUAN</v>
          </cell>
          <cell r="J2582" t="str">
            <v>KETERANGAN</v>
          </cell>
        </row>
        <row r="2585">
          <cell r="A2585" t="str">
            <v xml:space="preserve">   3.</v>
          </cell>
          <cell r="C2585" t="str">
            <v>TENAGA</v>
          </cell>
        </row>
        <row r="2586">
          <cell r="C2586" t="str">
            <v>Produksi menentukan : DUMP TRUCK</v>
          </cell>
          <cell r="G2586" t="str">
            <v>Q1</v>
          </cell>
          <cell r="H2586">
            <v>54.217741935483872</v>
          </cell>
          <cell r="I2586" t="str">
            <v>M3/Jam</v>
          </cell>
        </row>
        <row r="2587">
          <cell r="C2587" t="str">
            <v>Produksi Timbunan / hari  =  Tk x Q1</v>
          </cell>
          <cell r="G2587" t="str">
            <v>Qt</v>
          </cell>
          <cell r="H2587">
            <v>379.52419354838707</v>
          </cell>
          <cell r="I2587" t="str">
            <v>M3</v>
          </cell>
        </row>
        <row r="2588">
          <cell r="C2588" t="str">
            <v>Kebutuhan tenaga :</v>
          </cell>
        </row>
        <row r="2589">
          <cell r="D2589" t="str">
            <v>- Pekerja</v>
          </cell>
          <cell r="G2589" t="str">
            <v>P</v>
          </cell>
          <cell r="H2589">
            <v>8</v>
          </cell>
          <cell r="I2589" t="str">
            <v>orang</v>
          </cell>
        </row>
        <row r="2590">
          <cell r="D2590" t="str">
            <v>- Mandor</v>
          </cell>
          <cell r="G2590" t="str">
            <v>M</v>
          </cell>
          <cell r="H2590">
            <v>1</v>
          </cell>
          <cell r="I2590" t="str">
            <v>orang</v>
          </cell>
        </row>
        <row r="2593">
          <cell r="C2593" t="str">
            <v>Koefisien tenaga / M3   :</v>
          </cell>
        </row>
        <row r="2594">
          <cell r="D2594" t="str">
            <v>- Pekerja</v>
          </cell>
          <cell r="E2594" t="str">
            <v>= (Tk x P) : Qt</v>
          </cell>
          <cell r="G2594" t="str">
            <v>(L01)</v>
          </cell>
          <cell r="H2594">
            <v>0.14755317566562548</v>
          </cell>
          <cell r="I2594" t="str">
            <v>Jam</v>
          </cell>
        </row>
        <row r="2595">
          <cell r="D2595" t="str">
            <v>- Mandor</v>
          </cell>
          <cell r="E2595" t="str">
            <v>= (Tk x M) : Qt</v>
          </cell>
          <cell r="G2595" t="str">
            <v>(L02)</v>
          </cell>
          <cell r="H2595">
            <v>1.8444146958203185E-2</v>
          </cell>
          <cell r="I2595" t="str">
            <v>Jam</v>
          </cell>
        </row>
        <row r="2598">
          <cell r="A2598" t="str">
            <v>4.</v>
          </cell>
          <cell r="C2598" t="str">
            <v>HARGA DASAR SATUAN UPAH, BAHAN DAN ALAT</v>
          </cell>
        </row>
        <row r="2599">
          <cell r="C2599" t="str">
            <v>Lihat lampiran.</v>
          </cell>
        </row>
        <row r="2602">
          <cell r="A2602" t="str">
            <v>5.</v>
          </cell>
          <cell r="C2602" t="str">
            <v>ANALISA HARGA SATUAN PEKERJAAN</v>
          </cell>
        </row>
        <row r="2603">
          <cell r="C2603" t="str">
            <v>Lihat perhitungan dalam FORMULIR STANDAR UNTUK</v>
          </cell>
        </row>
        <row r="2604">
          <cell r="C2604" t="str">
            <v>PEREKEMAN ANALISA MASING-MASING HARGA</v>
          </cell>
        </row>
        <row r="2605">
          <cell r="C2605" t="str">
            <v>SATUAN.</v>
          </cell>
        </row>
        <row r="2606">
          <cell r="C2606" t="str">
            <v>Didapat Harga Satuan Pekerjaan :</v>
          </cell>
        </row>
        <row r="2608">
          <cell r="C2608" t="str">
            <v xml:space="preserve">Rp.  </v>
          </cell>
          <cell r="D2608">
            <v>162398.24383290968</v>
          </cell>
          <cell r="E2608" t="str">
            <v xml:space="preserve"> / M3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-DIV4"/>
    </sheetNames>
    <sheetDataSet>
      <sheetData sheetId="0">
        <row r="1">
          <cell r="A1" t="str">
            <v>ITEM PEMBAYARAN NO.</v>
          </cell>
          <cell r="D1" t="str">
            <v>:  4.2 (1)</v>
          </cell>
          <cell r="J1" t="str">
            <v>Analisa EI-421</v>
          </cell>
          <cell r="T1" t="str">
            <v>Analisa EI-421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 t="str">
            <v/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4.2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Lebar bahu jalan</v>
          </cell>
          <cell r="G17" t="str">
            <v>Lb</v>
          </cell>
          <cell r="H17">
            <v>1</v>
          </cell>
          <cell r="I17" t="str">
            <v>M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9</v>
          </cell>
          <cell r="C18" t="str">
            <v>Proporsi Campuran :</v>
          </cell>
          <cell r="D18" t="str">
            <v>- Agregat Kasar</v>
          </cell>
          <cell r="G18" t="str">
            <v>Ak</v>
          </cell>
          <cell r="H18">
            <v>55</v>
          </cell>
          <cell r="I18" t="str">
            <v>%</v>
          </cell>
          <cell r="J18" t="str">
            <v xml:space="preserve"> Gradasi harus -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D19" t="str">
            <v>- Agregat Halus</v>
          </cell>
          <cell r="G19" t="str">
            <v>Ah</v>
          </cell>
          <cell r="H19">
            <v>45</v>
          </cell>
          <cell r="I19" t="str">
            <v>%</v>
          </cell>
          <cell r="J19" t="str">
            <v xml:space="preserve"> memenuhi Spec.</v>
          </cell>
          <cell r="R19" t="str">
            <v>(Rp.)</v>
          </cell>
          <cell r="S19" t="str">
            <v>(Rp.)</v>
          </cell>
        </row>
        <row r="20">
          <cell r="A20" t="str">
            <v>II.</v>
          </cell>
          <cell r="C20" t="str">
            <v>URUTAN KERJA</v>
          </cell>
        </row>
        <row r="21">
          <cell r="A21">
            <v>1</v>
          </cell>
          <cell r="C21" t="str">
            <v xml:space="preserve">Wheel Loader mencampur &amp; memuat Agregat ke </v>
          </cell>
        </row>
        <row r="22">
          <cell r="C22" t="str">
            <v>dalam Dump Truck di Base Camp</v>
          </cell>
          <cell r="L22" t="str">
            <v>A.</v>
          </cell>
          <cell r="N22" t="str">
            <v>TENAGA</v>
          </cell>
        </row>
        <row r="23">
          <cell r="A23">
            <v>2</v>
          </cell>
          <cell r="C23" t="str">
            <v>Dump Truck mengangkut Agregat ke lokasi</v>
          </cell>
        </row>
        <row r="24">
          <cell r="C24" t="str">
            <v>pekerjaan dan dihampar dengan Motor Grader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A25">
            <v>3</v>
          </cell>
          <cell r="C25" t="str">
            <v>Hamparan Agregat dibasahi dengan Water Tank Truck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sebelum dipadatkan dengan Tandem Roller &amp; PTR</v>
          </cell>
        </row>
        <row r="27">
          <cell r="A27">
            <v>4</v>
          </cell>
          <cell r="C27" t="str">
            <v>Selama pemadatan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L30" t="str">
            <v>B.</v>
          </cell>
          <cell r="N30" t="str">
            <v>BAHAN</v>
          </cell>
        </row>
        <row r="31">
          <cell r="A31" t="str">
            <v>III.</v>
          </cell>
          <cell r="C31" t="str">
            <v>PEMAKAIAN BAHAN, ALAT DAN TENAGA</v>
          </cell>
        </row>
        <row r="32">
          <cell r="L32" t="str">
            <v>1.</v>
          </cell>
          <cell r="N32" t="str">
            <v>Agregat Kasar  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A33" t="str">
            <v xml:space="preserve">   1.</v>
          </cell>
          <cell r="C33" t="str">
            <v>BAHAN</v>
          </cell>
          <cell r="L33" t="str">
            <v>2.</v>
          </cell>
          <cell r="N33" t="str">
            <v>Agregat Halus 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Kasar</v>
          </cell>
          <cell r="D34" t="str">
            <v>=  Ak x 1 M3 x Fk</v>
          </cell>
          <cell r="G34" t="str">
            <v>M03</v>
          </cell>
          <cell r="H34">
            <v>0.66</v>
          </cell>
          <cell r="I34" t="str">
            <v>M3</v>
          </cell>
        </row>
        <row r="35">
          <cell r="C35" t="str">
            <v>- Agregat Halus</v>
          </cell>
          <cell r="D35" t="str">
            <v>=  Ah x 1 M3 x Fk</v>
          </cell>
          <cell r="G35" t="str">
            <v>M04</v>
          </cell>
          <cell r="H35">
            <v>0.54</v>
          </cell>
          <cell r="I35" t="str">
            <v>M3</v>
          </cell>
        </row>
        <row r="37">
          <cell r="A37" t="str">
            <v xml:space="preserve">   2.</v>
          </cell>
          <cell r="C37" t="str">
            <v>ALAT</v>
          </cell>
        </row>
        <row r="38">
          <cell r="A38" t="str">
            <v>2.a.</v>
          </cell>
          <cell r="C38" t="str">
            <v>WHEEL LOADER</v>
          </cell>
          <cell r="G38" t="str">
            <v>(E15)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Kapasitas bucket</v>
          </cell>
          <cell r="G39" t="str">
            <v>V</v>
          </cell>
          <cell r="H39">
            <v>1.5</v>
          </cell>
          <cell r="I39" t="str">
            <v>M3</v>
          </cell>
        </row>
        <row r="40">
          <cell r="C40" t="str">
            <v>Faktor bucket</v>
          </cell>
          <cell r="G40" t="str">
            <v>Fb</v>
          </cell>
          <cell r="H40">
            <v>0.9</v>
          </cell>
          <cell r="I40" t="str">
            <v>-</v>
          </cell>
          <cell r="J40" t="str">
            <v>Pemuatan ringan</v>
          </cell>
          <cell r="L40" t="str">
            <v>C.</v>
          </cell>
          <cell r="N40" t="str">
            <v>PERALATAN</v>
          </cell>
        </row>
        <row r="41">
          <cell r="C41" t="str">
            <v>Faktor Efisiensi alat</v>
          </cell>
          <cell r="G41" t="str">
            <v>Fa</v>
          </cell>
          <cell r="H41">
            <v>0.83</v>
          </cell>
          <cell r="I41" t="str">
            <v>-</v>
          </cell>
        </row>
        <row r="42">
          <cell r="C42" t="str">
            <v>Waktu siklus</v>
          </cell>
          <cell r="G42" t="str">
            <v>Ts1</v>
          </cell>
          <cell r="L42" t="str">
            <v>1</v>
          </cell>
          <cell r="N42" t="str">
            <v>Wheel Loader</v>
          </cell>
          <cell r="O42" t="str">
            <v>E15</v>
          </cell>
          <cell r="P42" t="str">
            <v>Jam</v>
          </cell>
          <cell r="Q42">
            <v>3.5698348951360995E-2</v>
          </cell>
          <cell r="R42">
            <v>163808.13869490434</v>
          </cell>
          <cell r="U42">
            <v>5847.680096203635</v>
          </cell>
        </row>
        <row r="43">
          <cell r="C43" t="str">
            <v>- Mencampur</v>
          </cell>
          <cell r="G43" t="str">
            <v>T1</v>
          </cell>
          <cell r="H43">
            <v>1.5</v>
          </cell>
          <cell r="I43" t="str">
            <v>menit</v>
          </cell>
          <cell r="L43" t="str">
            <v>2</v>
          </cell>
          <cell r="N43" t="str">
            <v>Dump Truck</v>
          </cell>
          <cell r="O43" t="str">
            <v>E09</v>
          </cell>
          <cell r="P43" t="str">
            <v>Jam</v>
          </cell>
          <cell r="Q43">
            <v>0.14542063837680036</v>
          </cell>
          <cell r="R43">
            <v>70230.073977639215</v>
          </cell>
          <cell r="U43">
            <v>10212.90219107821</v>
          </cell>
        </row>
        <row r="44">
          <cell r="C44" t="str">
            <v>- Memuat dan lain-lain</v>
          </cell>
          <cell r="G44" t="str">
            <v>T2</v>
          </cell>
          <cell r="H44">
            <v>0.5</v>
          </cell>
          <cell r="I44" t="str">
            <v>menit</v>
          </cell>
          <cell r="L44" t="str">
            <v>3</v>
          </cell>
          <cell r="N44" t="str">
            <v>Motor Grader</v>
          </cell>
          <cell r="O44" t="str">
            <v>E13</v>
          </cell>
          <cell r="P44" t="str">
            <v>Jam</v>
          </cell>
          <cell r="Q44">
            <v>1.1713520749665328E-2</v>
          </cell>
          <cell r="R44">
            <v>201666.62574070093</v>
          </cell>
          <cell r="U44">
            <v>2362.2262051286921</v>
          </cell>
        </row>
        <row r="45">
          <cell r="G45" t="str">
            <v>Ts1</v>
          </cell>
          <cell r="H45">
            <v>2</v>
          </cell>
          <cell r="I45" t="str">
            <v>menit</v>
          </cell>
          <cell r="L45" t="str">
            <v>4</v>
          </cell>
          <cell r="N45" t="str">
            <v>Tandem Roller</v>
          </cell>
          <cell r="O45" t="str">
            <v>E17</v>
          </cell>
          <cell r="P45" t="str">
            <v>Jam</v>
          </cell>
          <cell r="Q45">
            <v>1.7849174475680501E-2</v>
          </cell>
          <cell r="R45">
            <v>293927.19306224468</v>
          </cell>
          <cell r="U45">
            <v>5246.3577521150328</v>
          </cell>
        </row>
        <row r="46">
          <cell r="L46" t="str">
            <v>5</v>
          </cell>
          <cell r="N46" t="str">
            <v>Water Tanker</v>
          </cell>
          <cell r="O46" t="str">
            <v>E23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C47" t="str">
            <v>Kap. Prod. / jam =</v>
          </cell>
          <cell r="D47" t="str">
            <v>V x Fb x Fa x 60</v>
          </cell>
          <cell r="G47" t="str">
            <v>Q1</v>
          </cell>
          <cell r="H47">
            <v>28.012500000000003</v>
          </cell>
          <cell r="I47" t="str">
            <v>M3</v>
          </cell>
          <cell r="L47" t="str">
            <v>6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D48" t="str">
            <v>Fk x Ts1</v>
          </cell>
        </row>
        <row r="49">
          <cell r="C49" t="str">
            <v>Koefisien Alat / M3</v>
          </cell>
          <cell r="D49" t="str">
            <v xml:space="preserve"> =  1  :  Q1</v>
          </cell>
          <cell r="G49" t="str">
            <v>(E15)</v>
          </cell>
          <cell r="H49">
            <v>3.5698348951360995E-2</v>
          </cell>
          <cell r="I49" t="str">
            <v>Jam</v>
          </cell>
        </row>
        <row r="50">
          <cell r="Q50" t="str">
            <v xml:space="preserve">JUMLAH HARGA PERALATAN   </v>
          </cell>
          <cell r="U50">
            <v>25157.249307366055</v>
          </cell>
        </row>
        <row r="51">
          <cell r="A51" t="str">
            <v>2.b.</v>
          </cell>
          <cell r="C51" t="str">
            <v>DUMP TRUCK</v>
          </cell>
          <cell r="G51" t="str">
            <v>(E09)</v>
          </cell>
        </row>
        <row r="52">
          <cell r="C52" t="str">
            <v>Kapasitas bak</v>
          </cell>
          <cell r="G52" t="str">
            <v>V</v>
          </cell>
          <cell r="H52">
            <v>6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277600.24268880818</v>
          </cell>
        </row>
        <row r="53">
          <cell r="C53" t="str">
            <v>Faktor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27760.024268880821</v>
          </cell>
        </row>
        <row r="54">
          <cell r="C54" t="str">
            <v>Kecepatan rata-rata bermuatan</v>
          </cell>
          <cell r="G54" t="str">
            <v>v1</v>
          </cell>
          <cell r="H54">
            <v>45</v>
          </cell>
          <cell r="I54" t="str">
            <v>KM / Jam</v>
          </cell>
          <cell r="L54" t="str">
            <v>F.</v>
          </cell>
          <cell r="N54" t="str">
            <v>HARGA SATUAN PEKERJAAN  ( D + E )</v>
          </cell>
          <cell r="U54">
            <v>305360.26695768902</v>
          </cell>
        </row>
        <row r="55">
          <cell r="C55" t="str">
            <v>Kecepatan rata-rata kosong</v>
          </cell>
          <cell r="G55" t="str">
            <v>v2</v>
          </cell>
          <cell r="H55">
            <v>60</v>
          </cell>
          <cell r="I55" t="str">
            <v>KM / 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Siklus  :  - Waktu memuat = V : Q1 x 60</v>
          </cell>
          <cell r="G56" t="str">
            <v>T1</v>
          </cell>
          <cell r="H56">
            <v>12.851405622489958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isi = (L : v1) x 60 menit</v>
          </cell>
          <cell r="G57" t="str">
            <v>T2</v>
          </cell>
          <cell r="H57">
            <v>11.633333333333333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 = (L : v2) x 60 menit</v>
          </cell>
          <cell r="G58" t="str">
            <v>T3</v>
          </cell>
          <cell r="H58">
            <v>8.7249999999999996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 termasuk menurunkan Agregat</v>
          </cell>
          <cell r="G59" t="str">
            <v>T4</v>
          </cell>
          <cell r="H59">
            <v>3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36.20973895582329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4.2 (1)</v>
          </cell>
          <cell r="J62" t="str">
            <v>Analisa EI-421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J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 xml:space="preserve">Kap. Prod./jam = 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 = 1 : Q2</v>
          </cell>
          <cell r="D72" t="str">
            <v xml:space="preserve"> =  1 : Q2</v>
          </cell>
          <cell r="G72" t="str">
            <v>(E08)</v>
          </cell>
          <cell r="H72">
            <v>0.14542063837680036</v>
          </cell>
          <cell r="I72" t="str">
            <v>Jam</v>
          </cell>
        </row>
        <row r="74">
          <cell r="A74" t="str">
            <v>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 / 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>3 x pp</v>
          </cell>
        </row>
        <row r="80">
          <cell r="C80" t="str">
            <v>Waktu Siklus</v>
          </cell>
          <cell r="G80" t="str">
            <v>Ts3</v>
          </cell>
        </row>
        <row r="81">
          <cell r="C81" t="str">
            <v>- Perataan 1 lintasan  = (Lh x 60) : (v x 1000)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1 :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>2.d.</v>
          </cell>
          <cell r="C89" t="str">
            <v>TANDEM ROLLER</v>
          </cell>
          <cell r="G89" t="str">
            <v>(E17)</v>
          </cell>
        </row>
        <row r="90">
          <cell r="C90" t="str">
            <v>Kecepatan rata-rata</v>
          </cell>
          <cell r="G90" t="str">
            <v>v</v>
          </cell>
          <cell r="H90">
            <v>3</v>
          </cell>
          <cell r="I90" t="str">
            <v>KM / 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1 : Q4</v>
          </cell>
          <cell r="G97" t="str">
            <v>(E17)</v>
          </cell>
          <cell r="H97">
            <v>1.7849174475680501E-2</v>
          </cell>
          <cell r="I97" t="str">
            <v>Jam</v>
          </cell>
        </row>
        <row r="99">
          <cell r="A99" t="str">
            <v>2.e.</v>
          </cell>
          <cell r="C99" t="str">
            <v>WATERTANK TRUCK</v>
          </cell>
          <cell r="G99" t="str">
            <v>(E23)</v>
          </cell>
        </row>
        <row r="100">
          <cell r="C100" t="str">
            <v>Volume tangki air</v>
          </cell>
          <cell r="G100" t="str">
            <v>V</v>
          </cell>
          <cell r="H100">
            <v>4</v>
          </cell>
          <cell r="I100" t="str">
            <v>M3</v>
          </cell>
        </row>
        <row r="101">
          <cell r="C101" t="str">
            <v>Kebutuhan air / M3 agregat padat</v>
          </cell>
          <cell r="G101" t="str">
            <v>Wc</v>
          </cell>
          <cell r="H101">
            <v>7.0000000000000007E-2</v>
          </cell>
          <cell r="I101" t="str">
            <v>M3</v>
          </cell>
        </row>
        <row r="102">
          <cell r="C102" t="str">
            <v>Pengisian tangki / jam</v>
          </cell>
          <cell r="G102" t="str">
            <v>n</v>
          </cell>
          <cell r="H102">
            <v>1</v>
          </cell>
          <cell r="I102" t="str">
            <v>kali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Kap.Prod. / jam =</v>
          </cell>
          <cell r="D105" t="str">
            <v>V x n x Fa</v>
          </cell>
          <cell r="G105" t="str">
            <v>Q5</v>
          </cell>
          <cell r="H105">
            <v>47.428571428571423</v>
          </cell>
          <cell r="I105" t="str">
            <v>M3</v>
          </cell>
        </row>
        <row r="106">
          <cell r="D106" t="str">
            <v>Wc</v>
          </cell>
        </row>
        <row r="107">
          <cell r="C107" t="str">
            <v>Koefisien Alat / M3</v>
          </cell>
          <cell r="D107" t="str">
            <v xml:space="preserve"> = 1 : Q5</v>
          </cell>
          <cell r="G107" t="str">
            <v>(E23)</v>
          </cell>
          <cell r="H107">
            <v>2.1084337349397592E-2</v>
          </cell>
          <cell r="I107" t="str">
            <v>Jam</v>
          </cell>
        </row>
        <row r="110">
          <cell r="A110" t="str">
            <v>2.g.</v>
          </cell>
          <cell r="C110" t="str">
            <v>ALAT BANTU</v>
          </cell>
        </row>
        <row r="111">
          <cell r="C111" t="str">
            <v>diperlukan :</v>
          </cell>
          <cell r="J111" t="str">
            <v>Lump Sum</v>
          </cell>
        </row>
        <row r="112">
          <cell r="C112" t="str">
            <v>- Kereta dorong     = 2 buah</v>
          </cell>
        </row>
        <row r="113">
          <cell r="C113" t="str">
            <v>- Sekop                = 3 buah</v>
          </cell>
        </row>
        <row r="114">
          <cell r="C114" t="str">
            <v>- Garpu                = 2 buah</v>
          </cell>
        </row>
        <row r="120">
          <cell r="J120" t="str">
            <v>Berlanjut ke halaman berikut</v>
          </cell>
        </row>
        <row r="121">
          <cell r="A121" t="str">
            <v>ITEM PEMBAYARAN NO.</v>
          </cell>
          <cell r="D121" t="str">
            <v>:  4.2 (1)</v>
          </cell>
          <cell r="J121" t="str">
            <v>Analisa EI-421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J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3.</v>
          </cell>
          <cell r="C129" t="str">
            <v>TENAGA</v>
          </cell>
        </row>
        <row r="130">
          <cell r="C130" t="str">
            <v>Produksi menentukan : WHEEL LOADER</v>
          </cell>
          <cell r="G130" t="str">
            <v>Q1</v>
          </cell>
          <cell r="H130">
            <v>28.012500000000003</v>
          </cell>
          <cell r="I130" t="str">
            <v>M3/Jam</v>
          </cell>
        </row>
        <row r="131">
          <cell r="C131" t="str">
            <v>Produksi Agregat / hari  =  Tk x Q1</v>
          </cell>
          <cell r="G131" t="str">
            <v>Qt</v>
          </cell>
          <cell r="H131">
            <v>196.08750000000003</v>
          </cell>
          <cell r="I131" t="str">
            <v>M3</v>
          </cell>
        </row>
        <row r="132">
          <cell r="C132" t="str">
            <v>Kebutuhan tenaga :</v>
          </cell>
        </row>
        <row r="133">
          <cell r="D133" t="str">
            <v>- Pekerja</v>
          </cell>
          <cell r="G133" t="str">
            <v>P</v>
          </cell>
          <cell r="H133">
            <v>7</v>
          </cell>
          <cell r="I133" t="str">
            <v>orang</v>
          </cell>
        </row>
        <row r="134">
          <cell r="D134" t="str">
            <v>- Mandor</v>
          </cell>
          <cell r="G134" t="str">
            <v>M</v>
          </cell>
          <cell r="H134">
            <v>1</v>
          </cell>
          <cell r="I134" t="str">
            <v>orang</v>
          </cell>
        </row>
        <row r="136">
          <cell r="C136" t="str">
            <v>Koefisien tenaga / M3     :</v>
          </cell>
        </row>
        <row r="137">
          <cell r="D137" t="str">
            <v>- Pekerja</v>
          </cell>
          <cell r="E137" t="str">
            <v>= (Tk x P) : Qt</v>
          </cell>
          <cell r="G137" t="str">
            <v>(L01)</v>
          </cell>
          <cell r="H137">
            <v>0.24988844265952695</v>
          </cell>
          <cell r="I137" t="str">
            <v>Jam</v>
          </cell>
        </row>
        <row r="138">
          <cell r="D138" t="str">
            <v>- Mandor</v>
          </cell>
          <cell r="E138" t="str">
            <v>= (Tk x M) : Qt</v>
          </cell>
          <cell r="G138" t="str">
            <v>(L03)</v>
          </cell>
          <cell r="H138">
            <v>3.5698348951360995E-2</v>
          </cell>
          <cell r="I138" t="str">
            <v>Jam</v>
          </cell>
        </row>
        <row r="141">
          <cell r="A141" t="str">
            <v>4.</v>
          </cell>
          <cell r="C141" t="str">
            <v>HARGA DASAR SATUAN UPAH, BAHAN DAN ALAT</v>
          </cell>
        </row>
        <row r="142">
          <cell r="C142" t="str">
            <v>Lihat lampiran.</v>
          </cell>
        </row>
        <row r="144">
          <cell r="A144" t="str">
            <v>5.</v>
          </cell>
          <cell r="C144" t="str">
            <v>ANALISA HARGA SATUAN PEKERJAAN</v>
          </cell>
        </row>
        <row r="145">
          <cell r="C145" t="str">
            <v>Lihat perhitungan dalam FORMULIR STANDAR UNTUK</v>
          </cell>
        </row>
        <row r="146">
          <cell r="C146" t="str">
            <v>PEREKEMAN ANALISA MASING-MASING HARGA</v>
          </cell>
        </row>
        <row r="147">
          <cell r="C147" t="str">
            <v>SATUAN.</v>
          </cell>
        </row>
        <row r="148">
          <cell r="C148" t="str">
            <v>Didapat Harga Satuan Pekerjaan :</v>
          </cell>
        </row>
        <row r="150">
          <cell r="C150" t="str">
            <v xml:space="preserve">Rp.  </v>
          </cell>
          <cell r="D150">
            <v>305360.26695768902</v>
          </cell>
          <cell r="E150" t="str">
            <v xml:space="preserve"> / M3.</v>
          </cell>
        </row>
        <row r="153">
          <cell r="A153" t="str">
            <v>6.</v>
          </cell>
          <cell r="C153" t="str">
            <v>WAKTU PELAKSANAAN YANG DIPERLUKAN</v>
          </cell>
        </row>
        <row r="154">
          <cell r="C154" t="str">
            <v>Waktu pelaksanaan</v>
          </cell>
          <cell r="D154" t="str">
            <v>:  . . . . . . .  bulan</v>
          </cell>
        </row>
        <row r="156">
          <cell r="A156" t="str">
            <v>7.</v>
          </cell>
          <cell r="C156" t="str">
            <v>VOLUME PEKERJAAN YANG DIPERLUKAN</v>
          </cell>
        </row>
        <row r="157">
          <cell r="C157" t="str">
            <v>Volume pekerjaan  :</v>
          </cell>
          <cell r="D157">
            <v>0</v>
          </cell>
          <cell r="E157" t="str">
            <v>M3</v>
          </cell>
        </row>
        <row r="180">
          <cell r="A180" t="str">
            <v>ITEM PEMBAYARAN NO.</v>
          </cell>
          <cell r="D180" t="str">
            <v>:  4.2 (2)</v>
          </cell>
          <cell r="J180" t="str">
            <v>Analisa EI-422</v>
          </cell>
          <cell r="T180" t="str">
            <v>Analisa EI-422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J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 t="str">
            <v/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>: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>: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>: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>: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4.2 (2)</v>
          </cell>
          <cell r="R191" t="str">
            <v>PERKIRAAN VOL. PEK.</v>
          </cell>
          <cell r="T191" t="str">
            <v>:</v>
          </cell>
          <cell r="U191">
            <v>0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 (Rp.)</v>
          </cell>
          <cell r="T192" t="str">
            <v>:</v>
          </cell>
          <cell r="U192">
            <v>3711291.7469440131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 t="e">
            <v>#DIV/0!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Lebar bahu jalan</v>
          </cell>
          <cell r="G196" t="str">
            <v>Lb</v>
          </cell>
          <cell r="H196">
            <v>1</v>
          </cell>
          <cell r="I196" t="str">
            <v>M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A197">
            <v>9</v>
          </cell>
          <cell r="C197" t="str">
            <v>Proporsi Campuran :</v>
          </cell>
          <cell r="D197" t="str">
            <v>- Agregat Kasar</v>
          </cell>
          <cell r="G197" t="str">
            <v>Ak</v>
          </cell>
          <cell r="H197">
            <v>35</v>
          </cell>
          <cell r="I197" t="str">
            <v>%</v>
          </cell>
          <cell r="J197" t="str">
            <v xml:space="preserve"> Gradasi harus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Agregat Halus</v>
          </cell>
          <cell r="G198" t="str">
            <v>Ah</v>
          </cell>
          <cell r="H198">
            <v>20</v>
          </cell>
          <cell r="I198" t="str">
            <v>%</v>
          </cell>
          <cell r="J198" t="str">
            <v xml:space="preserve"> memenuhi</v>
          </cell>
          <cell r="R198" t="str">
            <v>(Rp.)</v>
          </cell>
          <cell r="S198" t="str">
            <v>(Rp.)</v>
          </cell>
        </row>
        <row r="199">
          <cell r="D199" t="str">
            <v>- Sirtu</v>
          </cell>
          <cell r="G199" t="str">
            <v>St</v>
          </cell>
          <cell r="H199">
            <v>45</v>
          </cell>
          <cell r="I199" t="str">
            <v>%</v>
          </cell>
          <cell r="J199" t="str">
            <v xml:space="preserve"> Spesifikasi</v>
          </cell>
        </row>
        <row r="200">
          <cell r="A200" t="str">
            <v>II.</v>
          </cell>
          <cell r="C200" t="str">
            <v>URUTAN KERJA</v>
          </cell>
        </row>
        <row r="201">
          <cell r="A201">
            <v>1</v>
          </cell>
          <cell r="C201" t="str">
            <v xml:space="preserve">Wheel Loader mencampur &amp; memuat Agregat ke </v>
          </cell>
          <cell r="L201" t="str">
            <v>A.</v>
          </cell>
          <cell r="N201" t="str">
            <v>TENAGA</v>
          </cell>
        </row>
        <row r="202">
          <cell r="C202" t="str">
            <v>dalam Dump Truck di Base Camp</v>
          </cell>
        </row>
        <row r="203">
          <cell r="A203">
            <v>2</v>
          </cell>
          <cell r="C203" t="str">
            <v>Dump Truck mengangkut Agregat ke lokasi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C204" t="str">
            <v>pekerjaan dan dihampar dengan Motor Grader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A205">
            <v>3</v>
          </cell>
          <cell r="C205" t="str">
            <v>Hamparan Agregat dibasahi dengan Water Tank Truck</v>
          </cell>
        </row>
        <row r="206">
          <cell r="C206" t="str">
            <v>sebelum dipadatkan dengan Tandem Roller &amp; PTR</v>
          </cell>
        </row>
        <row r="207">
          <cell r="A207">
            <v>4</v>
          </cell>
          <cell r="C207" t="str">
            <v>Selama pemadatan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1">
          <cell r="A211" t="str">
            <v>III.</v>
          </cell>
          <cell r="C211" t="str">
            <v>PEMAKAIAN BAHAN, ALAT DAN TENAGA</v>
          </cell>
          <cell r="L211" t="str">
            <v>1.</v>
          </cell>
          <cell r="N211" t="str">
            <v>Agregat Kasar  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A212" t="str">
            <v xml:space="preserve">   1.</v>
          </cell>
          <cell r="C212" t="str">
            <v>BAHAN</v>
          </cell>
          <cell r="L212" t="str">
            <v>2.</v>
          </cell>
          <cell r="N212" t="str">
            <v>Agregat Halus 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Kasar</v>
          </cell>
          <cell r="D213" t="str">
            <v>=  Ak x 1 M3 x Fk</v>
          </cell>
          <cell r="G213" t="str">
            <v>M03</v>
          </cell>
          <cell r="H213">
            <v>0.42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Agregat Halus</v>
          </cell>
          <cell r="D214" t="str">
            <v>=  Ah x 1 M3 x Fk</v>
          </cell>
          <cell r="G214" t="str">
            <v>M04</v>
          </cell>
          <cell r="H214">
            <v>0.24</v>
          </cell>
          <cell r="I214" t="str">
            <v>M3</v>
          </cell>
        </row>
        <row r="215">
          <cell r="C215" t="str">
            <v>- Sirtu</v>
          </cell>
          <cell r="D215" t="str">
            <v>=  St x 1 M3 x Fk</v>
          </cell>
          <cell r="G215" t="str">
            <v>M16</v>
          </cell>
          <cell r="H215">
            <v>0.54</v>
          </cell>
          <cell r="I215" t="str">
            <v>M3</v>
          </cell>
        </row>
        <row r="216">
          <cell r="A216" t="str">
            <v xml:space="preserve">   2.</v>
          </cell>
          <cell r="C216" t="str">
            <v>ALAT</v>
          </cell>
        </row>
        <row r="217">
          <cell r="A217" t="str">
            <v>2.a.</v>
          </cell>
          <cell r="C217" t="str">
            <v>WHEEL LOADER</v>
          </cell>
          <cell r="G217" t="str">
            <v>(E15)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Kapasitas bucket</v>
          </cell>
          <cell r="G218" t="str">
            <v>V</v>
          </cell>
          <cell r="H218">
            <v>1.5</v>
          </cell>
          <cell r="I218" t="str">
            <v>M3</v>
          </cell>
        </row>
        <row r="219">
          <cell r="C219" t="str">
            <v>Faktor bucket</v>
          </cell>
          <cell r="G219" t="str">
            <v>Fb</v>
          </cell>
          <cell r="H219">
            <v>0.9</v>
          </cell>
          <cell r="I219" t="str">
            <v>-</v>
          </cell>
          <cell r="J219" t="str">
            <v>Pemuatan ringan</v>
          </cell>
          <cell r="L219" t="str">
            <v>C.</v>
          </cell>
          <cell r="N219" t="str">
            <v>PERALATAN</v>
          </cell>
        </row>
        <row r="220">
          <cell r="C220" t="str">
            <v>Faktor Efisiensi alat</v>
          </cell>
          <cell r="G220" t="str">
            <v>Fa</v>
          </cell>
          <cell r="H220">
            <v>0.83</v>
          </cell>
          <cell r="I220" t="str">
            <v>-</v>
          </cell>
        </row>
        <row r="221">
          <cell r="C221" t="str">
            <v>Waktu siklus</v>
          </cell>
          <cell r="G221" t="str">
            <v>Ts1</v>
          </cell>
          <cell r="L221" t="str">
            <v>1</v>
          </cell>
          <cell r="N221" t="str">
            <v>Wheel Loader</v>
          </cell>
          <cell r="O221" t="str">
            <v>E15</v>
          </cell>
          <cell r="P221" t="str">
            <v>Jam</v>
          </cell>
          <cell r="Q221">
            <v>3.5698348951360995E-2</v>
          </cell>
          <cell r="R221">
            <v>163808.13869490434</v>
          </cell>
          <cell r="U221">
            <v>5847.680096203635</v>
          </cell>
        </row>
        <row r="222">
          <cell r="C222" t="str">
            <v>- Mencampur</v>
          </cell>
          <cell r="G222" t="str">
            <v>T1</v>
          </cell>
          <cell r="H222">
            <v>1.5</v>
          </cell>
          <cell r="I222" t="str">
            <v>menit</v>
          </cell>
          <cell r="L222" t="str">
            <v>2</v>
          </cell>
          <cell r="N222" t="str">
            <v>Dump Truck</v>
          </cell>
          <cell r="O222" t="str">
            <v>E09</v>
          </cell>
          <cell r="P222" t="str">
            <v>Jam</v>
          </cell>
          <cell r="Q222">
            <v>0.14542063837680036</v>
          </cell>
          <cell r="R222">
            <v>70230.073977639215</v>
          </cell>
          <cell r="U222">
            <v>10212.90219107821</v>
          </cell>
        </row>
        <row r="223">
          <cell r="C223" t="str">
            <v>- Memuat dan lain-lain</v>
          </cell>
          <cell r="G223" t="str">
            <v>T2</v>
          </cell>
          <cell r="H223">
            <v>0.5</v>
          </cell>
          <cell r="I223" t="str">
            <v>menit</v>
          </cell>
          <cell r="L223" t="str">
            <v>3</v>
          </cell>
          <cell r="N223" t="str">
            <v>Motor Grader</v>
          </cell>
          <cell r="O223" t="str">
            <v>E13</v>
          </cell>
          <cell r="P223" t="str">
            <v>Jam</v>
          </cell>
          <cell r="Q223">
            <v>1.1713520749665328E-2</v>
          </cell>
          <cell r="R223">
            <v>201666.62574070093</v>
          </cell>
          <cell r="U223">
            <v>2362.2262051286921</v>
          </cell>
        </row>
        <row r="224">
          <cell r="G224" t="str">
            <v>Ts1</v>
          </cell>
          <cell r="H224">
            <v>2</v>
          </cell>
          <cell r="I224" t="str">
            <v>menit</v>
          </cell>
          <cell r="L224" t="str">
            <v>4</v>
          </cell>
          <cell r="N224" t="str">
            <v>Tandem Roller</v>
          </cell>
          <cell r="O224" t="str">
            <v>E17</v>
          </cell>
          <cell r="P224" t="str">
            <v>Jam</v>
          </cell>
          <cell r="Q224">
            <v>1.7849174475680501E-2</v>
          </cell>
          <cell r="R224">
            <v>293927.19306224468</v>
          </cell>
          <cell r="U224">
            <v>5246.3577521150328</v>
          </cell>
        </row>
        <row r="225">
          <cell r="L225" t="str">
            <v>5</v>
          </cell>
          <cell r="N225" t="str">
            <v>Water Tanker</v>
          </cell>
          <cell r="O225" t="str">
            <v>E23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C226" t="str">
            <v>Kap. Prod. / jam =</v>
          </cell>
          <cell r="D226" t="str">
            <v>V x Fb x Fa x 60</v>
          </cell>
          <cell r="G226" t="str">
            <v>Q1</v>
          </cell>
          <cell r="H226">
            <v>28.012500000000003</v>
          </cell>
          <cell r="I226" t="str">
            <v>M3</v>
          </cell>
          <cell r="L226" t="str">
            <v>6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D227" t="str">
            <v>Fk x Ts1</v>
          </cell>
        </row>
        <row r="228">
          <cell r="C228" t="str">
            <v>Koefisien Alat / M3</v>
          </cell>
          <cell r="D228" t="str">
            <v xml:space="preserve"> =  1  :  Q1</v>
          </cell>
          <cell r="G228" t="str">
            <v>(E15)</v>
          </cell>
          <cell r="H228">
            <v>3.5698348951360995E-2</v>
          </cell>
          <cell r="I228" t="str">
            <v>Jam</v>
          </cell>
        </row>
        <row r="229">
          <cell r="Q229" t="str">
            <v xml:space="preserve">JUMLAH HARGA PERALATAN   </v>
          </cell>
          <cell r="U229">
            <v>25157.249307366055</v>
          </cell>
        </row>
        <row r="230">
          <cell r="A230" t="str">
            <v>2.b.</v>
          </cell>
          <cell r="C230" t="str">
            <v>DUMP TRUCK</v>
          </cell>
          <cell r="G230" t="str">
            <v>(E09)</v>
          </cell>
        </row>
        <row r="231">
          <cell r="C231" t="str">
            <v>Kapasitas bak</v>
          </cell>
          <cell r="G231" t="str">
            <v>V</v>
          </cell>
          <cell r="H231">
            <v>6</v>
          </cell>
          <cell r="I231" t="str">
            <v>M3</v>
          </cell>
          <cell r="L231" t="str">
            <v>D.</v>
          </cell>
          <cell r="N231" t="str">
            <v>JUMLAH HARGA TENAGA, BAHAN DAN PERALATAN  ( A + B + C )</v>
          </cell>
          <cell r="U231">
            <v>308808.29942325567</v>
          </cell>
        </row>
        <row r="232">
          <cell r="C232" t="str">
            <v>Faktor Efisiensi alat</v>
          </cell>
          <cell r="G232" t="str">
            <v>Fa</v>
          </cell>
          <cell r="H232">
            <v>0.83</v>
          </cell>
          <cell r="I232" t="str">
            <v>-</v>
          </cell>
          <cell r="L232" t="str">
            <v>E.</v>
          </cell>
          <cell r="N232" t="str">
            <v>OVERHEAD &amp; PROFIT</v>
          </cell>
          <cell r="P232">
            <v>10</v>
          </cell>
          <cell r="Q232" t="str">
            <v>%  x  D</v>
          </cell>
          <cell r="U232">
            <v>30880.829942325567</v>
          </cell>
        </row>
        <row r="233">
          <cell r="C233" t="str">
            <v>Kecepatan rata-rata bermuatan</v>
          </cell>
          <cell r="G233" t="str">
            <v>v1</v>
          </cell>
          <cell r="H233">
            <v>45</v>
          </cell>
          <cell r="I233" t="str">
            <v>KM / Jam</v>
          </cell>
          <cell r="L233" t="str">
            <v>F.</v>
          </cell>
          <cell r="N233" t="str">
            <v>HARGA SATUAN PEKERJAAN  ( D + E )</v>
          </cell>
          <cell r="U233">
            <v>339689.1293655812</v>
          </cell>
        </row>
        <row r="234">
          <cell r="C234" t="str">
            <v>Kecepatan rata-rata kosong</v>
          </cell>
          <cell r="G234" t="str">
            <v>v2</v>
          </cell>
          <cell r="H234">
            <v>60</v>
          </cell>
          <cell r="I234" t="str">
            <v>KM / Jam</v>
          </cell>
          <cell r="L234" t="str">
            <v>Note: 1</v>
          </cell>
          <cell r="N234" t="str">
            <v>SATUAN dapat berdasarkan atas jam operasi untuk Tenaga Kerja dan Peralatan, volume dan/atau ukuran</v>
          </cell>
        </row>
        <row r="235">
          <cell r="C235" t="str">
            <v>Waktu Siklus  :  - Waktu memuat = V : Q1 x 60</v>
          </cell>
          <cell r="G235" t="str">
            <v>T1</v>
          </cell>
          <cell r="H235">
            <v>12.851405622489958</v>
          </cell>
          <cell r="I235" t="str">
            <v>menit</v>
          </cell>
          <cell r="N235" t="str">
            <v>berat untuk bahan-bahan.</v>
          </cell>
        </row>
        <row r="236">
          <cell r="C236" t="str">
            <v>- Waktu tempuh isi = (L : v1) x 60 menit</v>
          </cell>
          <cell r="G236" t="str">
            <v>T2</v>
          </cell>
          <cell r="H236">
            <v>11.633333333333333</v>
          </cell>
          <cell r="I236" t="str">
            <v>menit</v>
          </cell>
          <cell r="L236">
            <v>2</v>
          </cell>
          <cell r="N236" t="str">
            <v>Kuantitas satuan adalah kuantitas setiap komponen untuk menyelesaikan satu satuan pekerjaan dari nomor</v>
          </cell>
        </row>
        <row r="237">
          <cell r="C237" t="str">
            <v>- Waktu tempuh kosong = (L : v2) x 60 menit</v>
          </cell>
          <cell r="G237" t="str">
            <v>T3</v>
          </cell>
          <cell r="H237">
            <v>8.7249999999999996</v>
          </cell>
          <cell r="I237" t="str">
            <v>menit</v>
          </cell>
          <cell r="N237" t="str">
            <v>mata pembayaran.</v>
          </cell>
        </row>
        <row r="238">
          <cell r="C238" t="str">
            <v>- Lain-lain termasuk menurunkan Agregat</v>
          </cell>
          <cell r="G238" t="str">
            <v>T4</v>
          </cell>
          <cell r="H238">
            <v>3</v>
          </cell>
          <cell r="I238" t="str">
            <v>menit</v>
          </cell>
          <cell r="L238">
            <v>3</v>
          </cell>
          <cell r="N238" t="str">
            <v>Biaya satuan untuk peralatan sudah termasuk bahan bakar, bahan habis dipakai dan operator.</v>
          </cell>
        </row>
        <row r="239">
          <cell r="G239" t="str">
            <v>Ts2</v>
          </cell>
          <cell r="H239">
            <v>36.20973895582329</v>
          </cell>
          <cell r="I239" t="str">
            <v>menit</v>
          </cell>
          <cell r="L239">
            <v>4</v>
          </cell>
          <cell r="N239" t="str">
            <v>Biaya satuan sudah termasuk pengeluaran untuk seluruh pajak yang berkaitan (tetapi tidak termasuk PPN</v>
          </cell>
        </row>
        <row r="240">
          <cell r="J240" t="str">
            <v>Berlanjut ke halaman berikut</v>
          </cell>
          <cell r="N240" t="str">
            <v>yang dibayar dari kontrak) dan biaya-biaya lainnya.</v>
          </cell>
        </row>
        <row r="241">
          <cell r="A241" t="str">
            <v>ITEM PEMBAYARAN NO.</v>
          </cell>
          <cell r="D241" t="str">
            <v>:  4.2 (2)</v>
          </cell>
          <cell r="J241" t="str">
            <v>Analisa EI-422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J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 xml:space="preserve">Kap. Prod. / Jam = 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1 : Q2</v>
          </cell>
          <cell r="G251" t="str">
            <v>(E08)</v>
          </cell>
          <cell r="H251">
            <v>0.14542063837680036</v>
          </cell>
          <cell r="I251" t="str">
            <v>Jam</v>
          </cell>
        </row>
        <row r="253">
          <cell r="A253" t="str">
            <v>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 / 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>3 x pp</v>
          </cell>
        </row>
        <row r="259">
          <cell r="C259" t="str">
            <v>Waktu Siklus</v>
          </cell>
          <cell r="G259" t="str">
            <v>Ts3</v>
          </cell>
        </row>
        <row r="260">
          <cell r="C260" t="str">
            <v>- Perataan 1 lintasan  = (Lh x 60) : (v x 1000)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1 :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>2.d.</v>
          </cell>
          <cell r="C268" t="str">
            <v>TANDEM ROLLER</v>
          </cell>
          <cell r="G268" t="str">
            <v>(E17)</v>
          </cell>
        </row>
        <row r="269">
          <cell r="C269" t="str">
            <v>Kecepatan rata-rata</v>
          </cell>
          <cell r="G269" t="str">
            <v>v</v>
          </cell>
          <cell r="H269">
            <v>3</v>
          </cell>
          <cell r="I269" t="str">
            <v>KM / 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Kap.Prod./jam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1 : Q4</v>
          </cell>
          <cell r="G276" t="str">
            <v>(E17)</v>
          </cell>
          <cell r="H276">
            <v>1.7849174475680501E-2</v>
          </cell>
          <cell r="I276" t="str">
            <v>Jam</v>
          </cell>
        </row>
        <row r="279">
          <cell r="A279" t="str">
            <v>2.e.</v>
          </cell>
          <cell r="C279" t="str">
            <v>WATER TANKER</v>
          </cell>
          <cell r="G279" t="str">
            <v>(E23)</v>
          </cell>
        </row>
        <row r="280">
          <cell r="C280" t="str">
            <v>Volume Tangki air</v>
          </cell>
          <cell r="G280" t="str">
            <v>V</v>
          </cell>
          <cell r="H280">
            <v>4</v>
          </cell>
          <cell r="I280" t="str">
            <v>M3</v>
          </cell>
          <cell r="J280" t="str">
            <v>Lump Sum</v>
          </cell>
        </row>
        <row r="281">
          <cell r="C281" t="str">
            <v>Kebutuhan air / M3 agregat padat</v>
          </cell>
          <cell r="G281" t="str">
            <v>Wc</v>
          </cell>
          <cell r="H281">
            <v>7.0000000000000007E-2</v>
          </cell>
          <cell r="I281" t="str">
            <v>M3</v>
          </cell>
        </row>
        <row r="282">
          <cell r="C282" t="str">
            <v>Pengisian tangki / Jam</v>
          </cell>
          <cell r="G282" t="str">
            <v>n</v>
          </cell>
          <cell r="H282">
            <v>1</v>
          </cell>
          <cell r="I282" t="str">
            <v>kali</v>
          </cell>
        </row>
        <row r="283">
          <cell r="C283" t="str">
            <v>Faktor efisiensi alat</v>
          </cell>
          <cell r="G283" t="str">
            <v>Fa</v>
          </cell>
          <cell r="H283">
            <v>0.83</v>
          </cell>
          <cell r="I283" t="str">
            <v>-</v>
          </cell>
        </row>
        <row r="285">
          <cell r="C285" t="str">
            <v>Kap. Prod. / Jam  =</v>
          </cell>
          <cell r="D285" t="str">
            <v>V x n Fa</v>
          </cell>
          <cell r="G285" t="str">
            <v>Q5</v>
          </cell>
          <cell r="H285">
            <v>47.428571428571423</v>
          </cell>
          <cell r="I285" t="str">
            <v>M3</v>
          </cell>
        </row>
        <row r="286">
          <cell r="D286" t="str">
            <v>Wc</v>
          </cell>
        </row>
        <row r="288">
          <cell r="C288" t="str">
            <v>Koefisien Alat / M3</v>
          </cell>
          <cell r="D288" t="str">
            <v xml:space="preserve"> =   1 : Q5</v>
          </cell>
          <cell r="G288" t="str">
            <v>(E23)</v>
          </cell>
          <cell r="H288">
            <v>2.1084337349397592E-2</v>
          </cell>
          <cell r="I288" t="str">
            <v>Jam</v>
          </cell>
        </row>
        <row r="292">
          <cell r="C292" t="str">
            <v>ALAT BANTU</v>
          </cell>
        </row>
        <row r="293">
          <cell r="C293" t="str">
            <v>diperlukan :</v>
          </cell>
        </row>
        <row r="294">
          <cell r="C294" t="str">
            <v>- Kereta dorong   = 2 buah</v>
          </cell>
        </row>
        <row r="295">
          <cell r="C295" t="str">
            <v>- Sekop                = 3 buah</v>
          </cell>
        </row>
        <row r="296">
          <cell r="C296" t="str">
            <v>- Garpu                = 2 buah</v>
          </cell>
        </row>
        <row r="299">
          <cell r="J299" t="str">
            <v>Berlanjut ke halaman berikut</v>
          </cell>
        </row>
        <row r="300">
          <cell r="A300" t="str">
            <v>ITEM PEMBAYARAN NO.</v>
          </cell>
          <cell r="D300" t="str">
            <v>:  4.2 (2)</v>
          </cell>
          <cell r="J300" t="str">
            <v>Analisa EI-422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J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3.</v>
          </cell>
          <cell r="C308" t="str">
            <v>TENAGA</v>
          </cell>
        </row>
        <row r="309">
          <cell r="C309" t="str">
            <v>Produksi menentukan : WHEEL LOADER</v>
          </cell>
          <cell r="G309" t="str">
            <v>Q1</v>
          </cell>
          <cell r="H309">
            <v>28.012500000000003</v>
          </cell>
          <cell r="I309" t="str">
            <v>M3/Jam</v>
          </cell>
        </row>
        <row r="310">
          <cell r="C310" t="str">
            <v>Produksi Agregat / hari  =  Tk x Q1</v>
          </cell>
          <cell r="G310" t="str">
            <v>Qt</v>
          </cell>
          <cell r="H310">
            <v>196.08750000000003</v>
          </cell>
          <cell r="I310" t="str">
            <v>M3</v>
          </cell>
        </row>
        <row r="311">
          <cell r="C311" t="str">
            <v>Kebutuhan tenaga :</v>
          </cell>
        </row>
        <row r="312">
          <cell r="D312" t="str">
            <v>- Pekerja</v>
          </cell>
          <cell r="G312" t="str">
            <v>P</v>
          </cell>
          <cell r="H312">
            <v>7</v>
          </cell>
          <cell r="I312" t="str">
            <v>orang</v>
          </cell>
        </row>
        <row r="313">
          <cell r="D313" t="str">
            <v>- Mandor</v>
          </cell>
          <cell r="G313" t="str">
            <v>M</v>
          </cell>
          <cell r="H313">
            <v>1</v>
          </cell>
          <cell r="I313" t="str">
            <v>orang</v>
          </cell>
        </row>
        <row r="315">
          <cell r="C315" t="str">
            <v>Koefisien tenaga / M3     :</v>
          </cell>
        </row>
        <row r="316">
          <cell r="D316" t="str">
            <v>- Pekerja</v>
          </cell>
          <cell r="E316" t="str">
            <v>= (Tk x P) : Qt</v>
          </cell>
          <cell r="G316" t="str">
            <v>(L01)</v>
          </cell>
          <cell r="H316">
            <v>0.24988844265952695</v>
          </cell>
          <cell r="I316" t="str">
            <v>Jam</v>
          </cell>
        </row>
        <row r="317">
          <cell r="D317" t="str">
            <v>- Mandor</v>
          </cell>
          <cell r="E317" t="str">
            <v>= (Tk x M) : Qt</v>
          </cell>
          <cell r="G317" t="str">
            <v>(L03)</v>
          </cell>
          <cell r="H317">
            <v>3.5698348951360995E-2</v>
          </cell>
          <cell r="I317" t="str">
            <v>Jam</v>
          </cell>
        </row>
        <row r="319">
          <cell r="A319" t="str">
            <v>4.</v>
          </cell>
          <cell r="C319" t="str">
            <v>HARGA DASAR SATUAN UPAH, BAHAN DAN ALAT</v>
          </cell>
        </row>
        <row r="320">
          <cell r="C320" t="str">
            <v>Lihat lampiran.</v>
          </cell>
        </row>
        <row r="322">
          <cell r="A322" t="str">
            <v>5.</v>
          </cell>
          <cell r="C322" t="str">
            <v>ANALISA HARGA SATUAN PEKERJAAN</v>
          </cell>
        </row>
        <row r="323">
          <cell r="C323" t="str">
            <v>Lihat perhitungan dalam FORMULIR STANDAR UNTUK</v>
          </cell>
        </row>
        <row r="324">
          <cell r="C324" t="str">
            <v>PEREKEMAN ANALISA MASING-MASING HARGA</v>
          </cell>
        </row>
        <row r="325">
          <cell r="C325" t="str">
            <v>SATUAN.</v>
          </cell>
        </row>
        <row r="326">
          <cell r="C326" t="str">
            <v>Didapat Harga Satuan Pekerjaan :</v>
          </cell>
        </row>
        <row r="328">
          <cell r="C328" t="str">
            <v xml:space="preserve">Rp.  </v>
          </cell>
          <cell r="D328">
            <v>339689.1293655812</v>
          </cell>
          <cell r="E328" t="str">
            <v xml:space="preserve"> / M3.</v>
          </cell>
        </row>
        <row r="331">
          <cell r="A331" t="str">
            <v>6.</v>
          </cell>
          <cell r="C331" t="str">
            <v>WAKTU PELAKSANAAN YANG DIPERLUKAN</v>
          </cell>
        </row>
        <row r="332">
          <cell r="C332" t="str">
            <v>Waktu pelaksanaan</v>
          </cell>
          <cell r="D332" t="str">
            <v>:  . . . . . . .  bulan</v>
          </cell>
        </row>
        <row r="334">
          <cell r="A334" t="str">
            <v>7.</v>
          </cell>
          <cell r="C334" t="str">
            <v>VOLUME PEKERJAAN YANG DIPERLUKAN</v>
          </cell>
        </row>
        <row r="335">
          <cell r="C335" t="str">
            <v>Volume pekerjaan  :</v>
          </cell>
          <cell r="D335">
            <v>0</v>
          </cell>
          <cell r="E335" t="str">
            <v>M3</v>
          </cell>
        </row>
        <row r="359">
          <cell r="A359" t="str">
            <v>ITEM PEMBAYARAN NO.</v>
          </cell>
          <cell r="D359" t="str">
            <v>:  4.2 (4)</v>
          </cell>
          <cell r="J359" t="str">
            <v>Analisa EI-424</v>
          </cell>
          <cell r="T359" t="str">
            <v>Analisa EI-424</v>
          </cell>
        </row>
        <row r="360">
          <cell r="A360" t="str">
            <v>JENIS PEKERJAAN</v>
          </cell>
          <cell r="D360" t="str">
            <v>:  SEMEN Utk. Pond. Semen Tanah</v>
          </cell>
        </row>
        <row r="361">
          <cell r="A361" t="str">
            <v>SATUAN PEMBAYARAN</v>
          </cell>
          <cell r="D361" t="str">
            <v>:  TON</v>
          </cell>
          <cell r="J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 t="str">
            <v/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>: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>:</v>
          </cell>
        </row>
        <row r="368">
          <cell r="A368">
            <v>1</v>
          </cell>
          <cell r="C368" t="str">
            <v>Pekerjaan dilakukan secara manual</v>
          </cell>
          <cell r="L368" t="str">
            <v>NAMA PAKET</v>
          </cell>
          <cell r="O368" t="str">
            <v>: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>:</v>
          </cell>
        </row>
        <row r="370">
          <cell r="A370">
            <v>3</v>
          </cell>
          <cell r="C370" t="str">
            <v>Kondisi Jalan   :  sedang / baik</v>
          </cell>
          <cell r="L370" t="str">
            <v>ITEM PEMBAYARAN NO.</v>
          </cell>
          <cell r="O370" t="str">
            <v>:  4.2 (4)</v>
          </cell>
          <cell r="R370" t="str">
            <v>PERKIRAAN VOL. PEK.</v>
          </cell>
          <cell r="T370" t="str">
            <v>:</v>
          </cell>
          <cell r="U370">
            <v>0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SEMEN Utk. Pond. Semen Tanah</v>
          </cell>
          <cell r="R371" t="str">
            <v>TOTAL HARGA (Rp.)</v>
          </cell>
          <cell r="T371" t="str">
            <v>:</v>
          </cell>
          <cell r="U371">
            <v>0</v>
          </cell>
        </row>
        <row r="372">
          <cell r="A372">
            <v>5</v>
          </cell>
          <cell r="C372" t="str">
            <v>Jam kerja efektif per-hari</v>
          </cell>
          <cell r="G372" t="str">
            <v>Tk</v>
          </cell>
          <cell r="H372">
            <v>7</v>
          </cell>
          <cell r="I372" t="str">
            <v>Jam</v>
          </cell>
          <cell r="L372" t="str">
            <v>SATUAN PEMBAYARAN</v>
          </cell>
          <cell r="O372" t="str">
            <v>:  TON</v>
          </cell>
          <cell r="R372" t="str">
            <v>% THD. BIAYA PROYEK</v>
          </cell>
          <cell r="T372" t="str">
            <v>:</v>
          </cell>
          <cell r="U372" t="e">
            <v>#DIV/0!</v>
          </cell>
        </row>
        <row r="373">
          <cell r="A373">
            <v>6</v>
          </cell>
          <cell r="C373" t="str">
            <v>Semen diangkut dari Base Camp ke lapangan</v>
          </cell>
        </row>
        <row r="374">
          <cell r="C374" t="str">
            <v>dengan menggunakan Dump Truck</v>
          </cell>
        </row>
        <row r="375">
          <cell r="A375">
            <v>7</v>
          </cell>
          <cell r="C375" t="str">
            <v>Satu hari dapat diselesaikan hamparan Soil Cement</v>
          </cell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C376" t="str">
            <v>sepanjang</v>
          </cell>
          <cell r="G376" t="str">
            <v>Ls</v>
          </cell>
          <cell r="H376">
            <v>400</v>
          </cell>
          <cell r="I376" t="str">
            <v>M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8</v>
          </cell>
          <cell r="C377" t="str">
            <v>Faktor kehilangan bahan</v>
          </cell>
          <cell r="G377" t="str">
            <v>Fh</v>
          </cell>
          <cell r="H377">
            <v>1.05</v>
          </cell>
          <cell r="I377" t="str">
            <v>-</v>
          </cell>
          <cell r="R377" t="str">
            <v>(Rp.)</v>
          </cell>
          <cell r="S377" t="str">
            <v>(Rp.)</v>
          </cell>
        </row>
        <row r="378">
          <cell r="A378">
            <v>9</v>
          </cell>
          <cell r="C378" t="str">
            <v>Tebal hamparan</v>
          </cell>
          <cell r="G378" t="str">
            <v>t</v>
          </cell>
          <cell r="H378">
            <v>0.15</v>
          </cell>
          <cell r="I378" t="str">
            <v>M</v>
          </cell>
        </row>
        <row r="380">
          <cell r="A380" t="str">
            <v>II.</v>
          </cell>
          <cell r="C380" t="str">
            <v>URUTAN KERJA</v>
          </cell>
          <cell r="L380" t="str">
            <v>A.</v>
          </cell>
          <cell r="N380" t="str">
            <v>TENAGA</v>
          </cell>
        </row>
        <row r="381">
          <cell r="A381">
            <v>1</v>
          </cell>
          <cell r="C381" t="str">
            <v>Dump Truck mengangkut semen dari Base Camp</v>
          </cell>
        </row>
        <row r="382">
          <cell r="C382" t="str">
            <v>ke lokasi Pekerjaan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2.4305555555555554</v>
          </cell>
          <cell r="R382">
            <v>2857.14</v>
          </cell>
          <cell r="U382">
            <v>6944.4374999999991</v>
          </cell>
        </row>
        <row r="383">
          <cell r="A383">
            <v>2</v>
          </cell>
          <cell r="C383" t="str">
            <v>Semen diatur/disusun di tempat hamparan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0.16203703703703703</v>
          </cell>
          <cell r="R383">
            <v>3214.29</v>
          </cell>
          <cell r="U383">
            <v>520.83402777777781</v>
          </cell>
        </row>
        <row r="384">
          <cell r="C384" t="str">
            <v>soil/tanah oleh tenaga manusia</v>
          </cell>
        </row>
        <row r="386">
          <cell r="A386" t="str">
            <v>III.</v>
          </cell>
          <cell r="C386" t="str">
            <v>PEMAKAIAN BAHAN, ALAT DAN TENAGA</v>
          </cell>
          <cell r="Q386" t="str">
            <v xml:space="preserve">JUMLAH HARGA TENAGA   </v>
          </cell>
          <cell r="U386">
            <v>7465.271527777777</v>
          </cell>
        </row>
        <row r="387">
          <cell r="A387" t="str">
            <v xml:space="preserve">   1.</v>
          </cell>
          <cell r="C387" t="str">
            <v>BAHAN</v>
          </cell>
        </row>
        <row r="388">
          <cell r="C388" t="str">
            <v>Semen yang diperlukan / ton   = (1 x Fh) x 1000</v>
          </cell>
          <cell r="G388" t="str">
            <v>(M12)</v>
          </cell>
          <cell r="H388">
            <v>1050</v>
          </cell>
          <cell r="I388" t="str">
            <v>Kg</v>
          </cell>
          <cell r="L388" t="str">
            <v>B.</v>
          </cell>
          <cell r="N388" t="str">
            <v>BAHAN</v>
          </cell>
        </row>
        <row r="389">
          <cell r="L389" t="str">
            <v>1.</v>
          </cell>
          <cell r="N389" t="str">
            <v>Semen</v>
          </cell>
          <cell r="O389" t="str">
            <v>(M12)</v>
          </cell>
          <cell r="P389" t="str">
            <v>Kg</v>
          </cell>
          <cell r="Q389">
            <v>1050</v>
          </cell>
          <cell r="R389">
            <v>550.92499999999995</v>
          </cell>
          <cell r="U389">
            <v>578471.25</v>
          </cell>
        </row>
        <row r="390">
          <cell r="A390" t="str">
            <v xml:space="preserve">   2.</v>
          </cell>
          <cell r="C390" t="str">
            <v>ALAT</v>
          </cell>
        </row>
        <row r="391">
          <cell r="A391" t="str">
            <v>2.a.</v>
          </cell>
          <cell r="C391" t="str">
            <v>DUMP TRUCK</v>
          </cell>
          <cell r="G391" t="str">
            <v>(E08)</v>
          </cell>
        </row>
        <row r="392">
          <cell r="C392" t="str">
            <v>Kapasitas bak</v>
          </cell>
          <cell r="G392" t="str">
            <v>V</v>
          </cell>
          <cell r="H392">
            <v>10</v>
          </cell>
          <cell r="I392" t="str">
            <v>Ton</v>
          </cell>
        </row>
        <row r="393">
          <cell r="C393" t="str">
            <v>Faktor efisiensi alat</v>
          </cell>
          <cell r="G393" t="str">
            <v>Fa</v>
          </cell>
          <cell r="H393">
            <v>0.83</v>
          </cell>
          <cell r="I393" t="str">
            <v>-</v>
          </cell>
        </row>
        <row r="394">
          <cell r="C394" t="str">
            <v>Kecepatan rata-rata bermuatan</v>
          </cell>
          <cell r="G394" t="str">
            <v>v1</v>
          </cell>
          <cell r="H394">
            <v>45</v>
          </cell>
          <cell r="I394" t="str">
            <v>Km / Jam</v>
          </cell>
        </row>
        <row r="395">
          <cell r="C395" t="str">
            <v>Kecepatan rata-rata kosong</v>
          </cell>
          <cell r="G395" t="str">
            <v>v2</v>
          </cell>
          <cell r="H395">
            <v>60</v>
          </cell>
          <cell r="I395" t="str">
            <v>Km / Jam</v>
          </cell>
        </row>
        <row r="396">
          <cell r="C396" t="str">
            <v>Waktu siklus</v>
          </cell>
          <cell r="G396" t="str">
            <v>Ts1</v>
          </cell>
          <cell r="Q396" t="str">
            <v xml:space="preserve">JUMLAH HARGA BAHAN   </v>
          </cell>
          <cell r="U396">
            <v>578471.25</v>
          </cell>
        </row>
        <row r="397">
          <cell r="C397" t="str">
            <v>- Waktu tempuh isi            = (L : v1) x 60</v>
          </cell>
          <cell r="G397" t="str">
            <v>T1</v>
          </cell>
          <cell r="H397">
            <v>11.633333333333333</v>
          </cell>
          <cell r="I397" t="str">
            <v>menit</v>
          </cell>
        </row>
        <row r="398">
          <cell r="C398" t="str">
            <v>- Waktu tempuh kosong   = (L : v2) x 60</v>
          </cell>
          <cell r="G398" t="str">
            <v>T2</v>
          </cell>
          <cell r="H398">
            <v>8.7249999999999996</v>
          </cell>
          <cell r="I398" t="str">
            <v>menit</v>
          </cell>
          <cell r="L398" t="str">
            <v>C.</v>
          </cell>
          <cell r="N398" t="str">
            <v>PERALATAN</v>
          </cell>
        </row>
        <row r="399">
          <cell r="C399" t="str">
            <v>- Waktu mengisi</v>
          </cell>
          <cell r="G399" t="str">
            <v>T3</v>
          </cell>
          <cell r="H399">
            <v>40</v>
          </cell>
          <cell r="I399" t="str">
            <v>menit</v>
          </cell>
          <cell r="L399" t="str">
            <v>1.</v>
          </cell>
          <cell r="N399" t="str">
            <v>Dump Truck</v>
          </cell>
          <cell r="O399" t="str">
            <v>(E08)</v>
          </cell>
          <cell r="P399" t="str">
            <v>Jam</v>
          </cell>
          <cell r="Q399">
            <v>0.21159889558232936</v>
          </cell>
          <cell r="R399">
            <v>153645.58193291764</v>
          </cell>
          <cell r="U399">
            <v>32511.23544810967</v>
          </cell>
        </row>
        <row r="400">
          <cell r="C400" t="str">
            <v>- Waktu bongkar</v>
          </cell>
          <cell r="G400" t="str">
            <v>T4</v>
          </cell>
          <cell r="H400">
            <v>30</v>
          </cell>
          <cell r="I400" t="str">
            <v>menit</v>
          </cell>
        </row>
        <row r="401">
          <cell r="C401" t="str">
            <v>- Lain-lain</v>
          </cell>
          <cell r="G401" t="str">
            <v>T5</v>
          </cell>
          <cell r="H401">
            <v>10</v>
          </cell>
          <cell r="I401" t="str">
            <v>menit</v>
          </cell>
        </row>
        <row r="402">
          <cell r="G402" t="str">
            <v>Ts1</v>
          </cell>
          <cell r="H402">
            <v>100.35833333333333</v>
          </cell>
          <cell r="I402" t="str">
            <v>menit</v>
          </cell>
        </row>
        <row r="404">
          <cell r="C404" t="str">
            <v>Kap. Prod. / jam =</v>
          </cell>
          <cell r="D404" t="str">
            <v>V x Fa x 60</v>
          </cell>
          <cell r="G404" t="str">
            <v>Q1</v>
          </cell>
          <cell r="H404">
            <v>4.7259225869206762</v>
          </cell>
          <cell r="I404" t="str">
            <v>Ton</v>
          </cell>
        </row>
        <row r="405">
          <cell r="D405" t="str">
            <v xml:space="preserve">   Fh x Ts1</v>
          </cell>
        </row>
        <row r="407">
          <cell r="C407" t="str">
            <v>Koefisien Alat/Ton</v>
          </cell>
          <cell r="D407" t="str">
            <v xml:space="preserve">  =    1 / Q1</v>
          </cell>
          <cell r="G407" t="str">
            <v>(E08)</v>
          </cell>
          <cell r="H407">
            <v>0.21159889558232936</v>
          </cell>
          <cell r="I407" t="str">
            <v>Jam</v>
          </cell>
        </row>
        <row r="408">
          <cell r="Q408" t="str">
            <v xml:space="preserve">JUMLAH HARGA PERALATAN   </v>
          </cell>
          <cell r="U408">
            <v>32511.23544810967</v>
          </cell>
        </row>
        <row r="409">
          <cell r="A409" t="str">
            <v xml:space="preserve">   3.</v>
          </cell>
          <cell r="C409" t="str">
            <v>TENAGA</v>
          </cell>
        </row>
        <row r="410">
          <cell r="C410" t="str">
            <v>Lebar Hamparan Soil Cement</v>
          </cell>
          <cell r="G410" t="str">
            <v>b</v>
          </cell>
          <cell r="H410">
            <v>6</v>
          </cell>
          <cell r="I410" t="str">
            <v>M</v>
          </cell>
          <cell r="L410" t="str">
            <v>D.</v>
          </cell>
          <cell r="N410" t="str">
            <v>JUMLAH HARGA TENAGA, BAHAN DAN PERALATAN  ( A + B + C )</v>
          </cell>
          <cell r="U410">
            <v>618447.75697588746</v>
          </cell>
        </row>
        <row r="411">
          <cell r="C411" t="str">
            <v>Kadar semen  (3 - 12) %</v>
          </cell>
          <cell r="G411" t="str">
            <v>s</v>
          </cell>
          <cell r="H411">
            <v>7.5</v>
          </cell>
          <cell r="I411" t="str">
            <v>%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61844.775697588746</v>
          </cell>
        </row>
        <row r="412">
          <cell r="C412" t="str">
            <v>Berat jenis tanah</v>
          </cell>
          <cell r="G412" t="str">
            <v>Bj</v>
          </cell>
          <cell r="H412">
            <v>1.6</v>
          </cell>
          <cell r="I412" t="str">
            <v>ton / M3</v>
          </cell>
          <cell r="L412" t="str">
            <v>F.</v>
          </cell>
          <cell r="N412" t="str">
            <v>HARGA SATUAN PEKERJAAN  ( D + E )</v>
          </cell>
          <cell r="U412">
            <v>680292.53267347626</v>
          </cell>
        </row>
        <row r="413">
          <cell r="C413" t="str">
            <v>Setiap hari dengan produksi = {(s : 100) x t x b x Ls} x Bj</v>
          </cell>
          <cell r="G413" t="str">
            <v>Qt</v>
          </cell>
          <cell r="H413">
            <v>43.2</v>
          </cell>
          <cell r="I413" t="str">
            <v>Ton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N414" t="str">
            <v>berat untuk bahan-bahan.</v>
          </cell>
        </row>
        <row r="415">
          <cell r="C415" t="str">
            <v>Kebutuhan tenaga :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D416" t="str">
            <v>- Pekerja</v>
          </cell>
          <cell r="G416" t="str">
            <v>P</v>
          </cell>
          <cell r="H416">
            <v>15</v>
          </cell>
          <cell r="I416" t="str">
            <v>orang</v>
          </cell>
          <cell r="N416" t="str">
            <v>mata pembayaran.</v>
          </cell>
        </row>
        <row r="417">
          <cell r="D417" t="str">
            <v>- Mandor</v>
          </cell>
          <cell r="G417" t="str">
            <v>M</v>
          </cell>
          <cell r="H417">
            <v>1</v>
          </cell>
          <cell r="I417" t="str">
            <v>orang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halaman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4.2 (4)</v>
          </cell>
          <cell r="J420" t="str">
            <v>Analisa EI-424</v>
          </cell>
        </row>
        <row r="421">
          <cell r="A421" t="str">
            <v>JENIS PEKERJAAN</v>
          </cell>
          <cell r="D421" t="str">
            <v>:  SEMEN Utk. Pond. Semen Tanah</v>
          </cell>
        </row>
        <row r="422">
          <cell r="A422" t="str">
            <v>SATUAN PEMBAYARAN</v>
          </cell>
          <cell r="D422" t="str">
            <v>:  TON</v>
          </cell>
          <cell r="J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>Koefisien tenaga / Ton  :</v>
          </cell>
        </row>
        <row r="429">
          <cell r="D429" t="str">
            <v>- Pekerja</v>
          </cell>
          <cell r="E429" t="str">
            <v>= (Tk x P) : Qt</v>
          </cell>
          <cell r="G429" t="str">
            <v>(L01)</v>
          </cell>
          <cell r="H429">
            <v>2.4305555555555554</v>
          </cell>
          <cell r="I429" t="str">
            <v>Jam</v>
          </cell>
        </row>
        <row r="430">
          <cell r="D430" t="str">
            <v>- Mandor</v>
          </cell>
          <cell r="E430" t="str">
            <v>= (Tk x M) : Qt</v>
          </cell>
          <cell r="G430" t="str">
            <v>(L03)</v>
          </cell>
          <cell r="H430">
            <v>0.16203703703703703</v>
          </cell>
          <cell r="I430" t="str">
            <v>Jam</v>
          </cell>
        </row>
        <row r="433">
          <cell r="A433" t="str">
            <v>4.</v>
          </cell>
          <cell r="C433" t="str">
            <v>HARGA DASAR SATUAN UPAH, BAHAN DAN ALAT</v>
          </cell>
        </row>
        <row r="434">
          <cell r="C434" t="str">
            <v>Lihat lampiran.</v>
          </cell>
        </row>
        <row r="437">
          <cell r="A437" t="str">
            <v>5.</v>
          </cell>
          <cell r="C437" t="str">
            <v>ANALISA HARGA SATUAN PEKERJAAN</v>
          </cell>
        </row>
        <row r="438">
          <cell r="C438" t="str">
            <v>Lihat perhitungan dalam FORMULIR STANDAR UNTUK</v>
          </cell>
        </row>
        <row r="439">
          <cell r="C439" t="str">
            <v>PEREKEMAN ANALISA MASING-MASING HARGA</v>
          </cell>
        </row>
        <row r="440">
          <cell r="C440" t="str">
            <v>SATUAN.</v>
          </cell>
        </row>
        <row r="441">
          <cell r="C441" t="str">
            <v>Didapat Harga Satuan Pekerjaan :</v>
          </cell>
        </row>
        <row r="443">
          <cell r="C443" t="str">
            <v xml:space="preserve">Rp.  </v>
          </cell>
          <cell r="D443">
            <v>680292.53267347626</v>
          </cell>
          <cell r="E443" t="str">
            <v xml:space="preserve"> / Ton</v>
          </cell>
        </row>
        <row r="446">
          <cell r="A446" t="str">
            <v>6.</v>
          </cell>
          <cell r="C446" t="str">
            <v>WAKTU PELAKSANAAN YANG DIPERLUKAN</v>
          </cell>
        </row>
        <row r="447">
          <cell r="C447" t="str">
            <v>Waktu pelaksanaan</v>
          </cell>
          <cell r="D447" t="str">
            <v>:  . . . . . . .  bulan</v>
          </cell>
        </row>
        <row r="449">
          <cell r="A449" t="str">
            <v>7.</v>
          </cell>
          <cell r="C449" t="str">
            <v>VOLUME PEKERJAAN YANG DIPERLUKAN</v>
          </cell>
        </row>
        <row r="450">
          <cell r="C450" t="str">
            <v>Volume pekerjaan  :</v>
          </cell>
          <cell r="D450">
            <v>0</v>
          </cell>
          <cell r="E450" t="str">
            <v>Ton</v>
          </cell>
        </row>
        <row r="479">
          <cell r="A479" t="str">
            <v>ITEM PEMBAYARAN NO.</v>
          </cell>
          <cell r="D479" t="str">
            <v>:  4.2 (3)</v>
          </cell>
          <cell r="J479" t="str">
            <v>Analisa EI-423</v>
          </cell>
          <cell r="T479" t="str">
            <v>Analisa EI-423</v>
          </cell>
        </row>
        <row r="480">
          <cell r="A480" t="str">
            <v>JENIS PEKERJAAN</v>
          </cell>
          <cell r="D480" t="str">
            <v>:  Lapis Pondasi Semen Tanah</v>
          </cell>
        </row>
        <row r="481">
          <cell r="A481" t="str">
            <v>SATUAN PEMBAYARAN</v>
          </cell>
          <cell r="D481" t="str">
            <v>:  M3</v>
          </cell>
          <cell r="J481" t="str">
            <v xml:space="preserve">         URAIAN ANALISA HARGA SATUAN</v>
          </cell>
          <cell r="L481" t="str">
            <v>FORMULIR STANDAR UNTUK</v>
          </cell>
        </row>
        <row r="482">
          <cell r="L482" t="str">
            <v>PEREKAMAN ANALISA MASING-MASING HARGA SATUAN</v>
          </cell>
        </row>
        <row r="483">
          <cell r="L483" t="str">
            <v/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6">
          <cell r="L486" t="str">
            <v>PROYEK</v>
          </cell>
          <cell r="O486" t="str">
            <v>:</v>
          </cell>
        </row>
        <row r="487">
          <cell r="A487" t="str">
            <v>I.</v>
          </cell>
          <cell r="C487" t="str">
            <v>ASUMSI</v>
          </cell>
          <cell r="L487" t="str">
            <v>No. PAKET KONTRAK</v>
          </cell>
          <cell r="O487" t="str">
            <v>:</v>
          </cell>
        </row>
        <row r="488">
          <cell r="A488">
            <v>1</v>
          </cell>
          <cell r="C488" t="str">
            <v>Pekerjaan dilakukan secara mekanik</v>
          </cell>
          <cell r="L488" t="str">
            <v>NAMA PAKET</v>
          </cell>
          <cell r="O488" t="str">
            <v>:</v>
          </cell>
        </row>
        <row r="489">
          <cell r="A489">
            <v>2</v>
          </cell>
          <cell r="C489" t="str">
            <v>Lokasi pekerjaan : sepanjang jalan</v>
          </cell>
          <cell r="L489" t="str">
            <v>PROP / KAB / KODYA</v>
          </cell>
          <cell r="O489" t="str">
            <v>:</v>
          </cell>
        </row>
        <row r="490">
          <cell r="A490">
            <v>3</v>
          </cell>
          <cell r="C490" t="str">
            <v>Kondisi Jalan   :  sedang / baik</v>
          </cell>
          <cell r="L490" t="str">
            <v>ITEM PEMBAYARAN NO.</v>
          </cell>
          <cell r="O490" t="str">
            <v>:  4.2 (3)</v>
          </cell>
          <cell r="R490" t="str">
            <v>PERKIRAAN VOL. PEK.</v>
          </cell>
          <cell r="T490" t="str">
            <v>:</v>
          </cell>
          <cell r="U490">
            <v>0</v>
          </cell>
        </row>
        <row r="491">
          <cell r="A491">
            <v>4</v>
          </cell>
          <cell r="C491" t="str">
            <v>Jarak rata-rata sumber material ke lokasi pekerjaan</v>
          </cell>
          <cell r="G491" t="str">
            <v>L</v>
          </cell>
          <cell r="H491">
            <v>8.7249999999999996</v>
          </cell>
          <cell r="I491" t="str">
            <v>Km</v>
          </cell>
          <cell r="L491" t="str">
            <v>JENIS PEKERJAAN</v>
          </cell>
          <cell r="O491" t="str">
            <v>:  Lapis Pondasi Semen Tanah</v>
          </cell>
          <cell r="R491" t="str">
            <v>TOTAL HARGA (Rp.)</v>
          </cell>
          <cell r="T491" t="str">
            <v>:</v>
          </cell>
          <cell r="U491">
            <v>0</v>
          </cell>
        </row>
        <row r="492">
          <cell r="A492">
            <v>5</v>
          </cell>
          <cell r="C492" t="str">
            <v>Jam kerja efektif per-hari</v>
          </cell>
          <cell r="G492" t="str">
            <v>Tk</v>
          </cell>
          <cell r="H492">
            <v>7</v>
          </cell>
          <cell r="I492" t="str">
            <v>Jam</v>
          </cell>
          <cell r="L492" t="str">
            <v>SATUAN PEMBAYARAN</v>
          </cell>
          <cell r="O492" t="str">
            <v>:  M3</v>
          </cell>
          <cell r="R492" t="str">
            <v>% THD. BIAYA PROYEK</v>
          </cell>
          <cell r="T492" t="str">
            <v>:</v>
          </cell>
          <cell r="U492" t="e">
            <v>#DIV/0!</v>
          </cell>
        </row>
        <row r="493">
          <cell r="A493">
            <v>6</v>
          </cell>
          <cell r="C493" t="str">
            <v>Harga pembayaran tidak termasuk semen ( semen</v>
          </cell>
        </row>
        <row r="494">
          <cell r="C494" t="str">
            <v>dibayar dalam item tersendiri)</v>
          </cell>
        </row>
        <row r="495">
          <cell r="A495">
            <v>7</v>
          </cell>
          <cell r="C495" t="str">
            <v>Satu hari dapat diselesaikan hamparan Soil Cement</v>
          </cell>
          <cell r="Q495" t="str">
            <v>PERKIRAAN</v>
          </cell>
          <cell r="R495" t="str">
            <v>HARGA</v>
          </cell>
          <cell r="S495" t="str">
            <v>JUMLAH</v>
          </cell>
        </row>
        <row r="496">
          <cell r="C496" t="str">
            <v>sepanjang</v>
          </cell>
          <cell r="G496" t="str">
            <v>Ls</v>
          </cell>
          <cell r="H496">
            <v>400</v>
          </cell>
          <cell r="I496" t="str">
            <v>M</v>
          </cell>
          <cell r="L496" t="str">
            <v>NO.</v>
          </cell>
          <cell r="N496" t="str">
            <v>KOMPONEN</v>
          </cell>
          <cell r="P496" t="str">
            <v>SATUAN</v>
          </cell>
          <cell r="Q496" t="str">
            <v>KUANTITAS</v>
          </cell>
          <cell r="R496" t="str">
            <v>SATUAN</v>
          </cell>
          <cell r="S496" t="str">
            <v>HARGA</v>
          </cell>
        </row>
        <row r="497">
          <cell r="A497">
            <v>8</v>
          </cell>
          <cell r="C497" t="str">
            <v>Faktor kembang material (padat - lepas)</v>
          </cell>
          <cell r="G497" t="str">
            <v>Fk</v>
          </cell>
          <cell r="H497">
            <v>1.2</v>
          </cell>
          <cell r="I497" t="str">
            <v>-</v>
          </cell>
          <cell r="R497" t="str">
            <v>(Rp.)</v>
          </cell>
          <cell r="S497" t="str">
            <v>(Rp.)</v>
          </cell>
        </row>
        <row r="498">
          <cell r="A498">
            <v>9</v>
          </cell>
          <cell r="C498" t="str">
            <v>Tebal hamparan padat</v>
          </cell>
          <cell r="G498" t="str">
            <v>t</v>
          </cell>
          <cell r="H498">
            <v>0.15</v>
          </cell>
          <cell r="I498" t="str">
            <v>M</v>
          </cell>
        </row>
        <row r="500">
          <cell r="A500" t="str">
            <v>II.</v>
          </cell>
          <cell r="C500" t="str">
            <v>URUTAN KERJA</v>
          </cell>
          <cell r="L500" t="str">
            <v>A.</v>
          </cell>
          <cell r="N500" t="str">
            <v>TENAGA</v>
          </cell>
        </row>
        <row r="501">
          <cell r="A501">
            <v>1</v>
          </cell>
          <cell r="C501" t="str">
            <v>Whell Loader memuat material ke dalam Dump Truck</v>
          </cell>
        </row>
        <row r="502">
          <cell r="C502" t="str">
            <v>di lokasi sumber bahan</v>
          </cell>
          <cell r="L502" t="str">
            <v>1.</v>
          </cell>
          <cell r="N502" t="str">
            <v>Pekerja</v>
          </cell>
          <cell r="O502" t="str">
            <v>(L01)</v>
          </cell>
          <cell r="P502" t="str">
            <v>Jam</v>
          </cell>
          <cell r="Q502">
            <v>0.12494422132976349</v>
          </cell>
          <cell r="R502">
            <v>2857.14</v>
          </cell>
          <cell r="U502">
            <v>356.98313253012043</v>
          </cell>
        </row>
        <row r="503">
          <cell r="A503">
            <v>2</v>
          </cell>
          <cell r="C503" t="str">
            <v>Dump Truck mengangkut material ke lokasi pekerjaan</v>
          </cell>
          <cell r="L503" t="str">
            <v>2.</v>
          </cell>
          <cell r="N503" t="str">
            <v>Mandor</v>
          </cell>
          <cell r="O503" t="str">
            <v>(L03)</v>
          </cell>
          <cell r="P503" t="str">
            <v>Jam</v>
          </cell>
          <cell r="Q503">
            <v>1.7849174475680501E-2</v>
          </cell>
          <cell r="R503">
            <v>3214.29</v>
          </cell>
          <cell r="U503">
            <v>57.372423025435076</v>
          </cell>
        </row>
        <row r="504">
          <cell r="A504">
            <v>3</v>
          </cell>
          <cell r="C504" t="str">
            <v>Motor Grader menghampar material di lokasi pekerjaan</v>
          </cell>
        </row>
        <row r="505">
          <cell r="A505">
            <v>4</v>
          </cell>
          <cell r="C505" t="str">
            <v>Semen dan material tanah diaduk ditempat dengan</v>
          </cell>
        </row>
        <row r="506">
          <cell r="C506" t="str">
            <v>menggunakan Vulvi Mixer</v>
          </cell>
          <cell r="Q506" t="str">
            <v xml:space="preserve">JUMLAH HARGA TENAGA   </v>
          </cell>
          <cell r="U506">
            <v>414.3555555555555</v>
          </cell>
        </row>
        <row r="507">
          <cell r="A507">
            <v>5</v>
          </cell>
          <cell r="C507" t="str">
            <v>Sebelum pemadatan material dibasahi dengan</v>
          </cell>
        </row>
        <row r="508">
          <cell r="C508" t="str">
            <v>menggunakan Water Tank Truck</v>
          </cell>
          <cell r="L508" t="str">
            <v>B.</v>
          </cell>
          <cell r="N508" t="str">
            <v>BAHAN</v>
          </cell>
        </row>
        <row r="509">
          <cell r="A509">
            <v>6</v>
          </cell>
          <cell r="C509" t="str">
            <v>Pemadatan dilakukan dengan menggunakan</v>
          </cell>
          <cell r="L509" t="str">
            <v>1.</v>
          </cell>
          <cell r="N509" t="str">
            <v>Tanah Timbunan  (M08)</v>
          </cell>
          <cell r="P509" t="str">
            <v>M3</v>
          </cell>
          <cell r="Q509">
            <v>1.2</v>
          </cell>
          <cell r="R509">
            <v>20000</v>
          </cell>
          <cell r="U509">
            <v>24000</v>
          </cell>
        </row>
        <row r="510">
          <cell r="C510" t="str">
            <v>Vibrator Roller dan Pneumatic Tire Roller</v>
          </cell>
        </row>
        <row r="511">
          <cell r="A511">
            <v>7</v>
          </cell>
          <cell r="C511" t="str">
            <v>Selama pelaksanaan pekerjaan sekelompok pekerja</v>
          </cell>
        </row>
        <row r="512">
          <cell r="C512" t="str">
            <v>akan merapikan tepi hamparan dan level permukaan</v>
          </cell>
        </row>
        <row r="513">
          <cell r="C513" t="str">
            <v>dengan menggunakan alat bantu</v>
          </cell>
        </row>
        <row r="515">
          <cell r="A515" t="str">
            <v>III.</v>
          </cell>
          <cell r="C515" t="str">
            <v>PEMAKAIAN BAHAN, ALAT DAN TENAGA</v>
          </cell>
        </row>
        <row r="516">
          <cell r="Q516" t="str">
            <v xml:space="preserve">JUMLAH HARGA BAHAN   </v>
          </cell>
          <cell r="U516">
            <v>24000</v>
          </cell>
        </row>
        <row r="517">
          <cell r="A517" t="str">
            <v>1.</v>
          </cell>
          <cell r="C517" t="str">
            <v>BAHAN</v>
          </cell>
        </row>
        <row r="518">
          <cell r="C518" t="str">
            <v>Setiap M3 Soil Cement padat diperlukan = 1 x Fk</v>
          </cell>
          <cell r="G518" t="str">
            <v>(M08)</v>
          </cell>
          <cell r="H518">
            <v>1.2</v>
          </cell>
          <cell r="I518" t="str">
            <v>M3</v>
          </cell>
          <cell r="L518" t="str">
            <v>C.</v>
          </cell>
          <cell r="N518" t="str">
            <v>PERALATAN</v>
          </cell>
        </row>
        <row r="519">
          <cell r="L519" t="str">
            <v>1.</v>
          </cell>
          <cell r="N519" t="str">
            <v>Wheel Loader</v>
          </cell>
          <cell r="O519" t="str">
            <v>(E15)</v>
          </cell>
          <cell r="P519" t="str">
            <v>Jam</v>
          </cell>
          <cell r="Q519">
            <v>1.7849174475680497E-2</v>
          </cell>
          <cell r="R519">
            <v>163808.13869490434</v>
          </cell>
          <cell r="U519">
            <v>2923.8400481018175</v>
          </cell>
        </row>
        <row r="520">
          <cell r="A520" t="str">
            <v>2.</v>
          </cell>
          <cell r="C520" t="str">
            <v>ALAT</v>
          </cell>
          <cell r="L520" t="str">
            <v>2.</v>
          </cell>
          <cell r="N520" t="str">
            <v>Dump Truck</v>
          </cell>
          <cell r="O520" t="str">
            <v>(E08)</v>
          </cell>
          <cell r="P520" t="str">
            <v>Jam</v>
          </cell>
          <cell r="Q520">
            <v>0.16651888679214849</v>
          </cell>
          <cell r="R520">
            <v>153645.58193291764</v>
          </cell>
          <cell r="U520">
            <v>25584.89126400129</v>
          </cell>
        </row>
        <row r="521">
          <cell r="A521" t="str">
            <v>2.a.</v>
          </cell>
          <cell r="C521" t="str">
            <v>WHEL LOADER</v>
          </cell>
          <cell r="G521" t="str">
            <v>(E15)</v>
          </cell>
          <cell r="L521" t="str">
            <v>3.</v>
          </cell>
          <cell r="N521" t="str">
            <v>Motor Grader</v>
          </cell>
          <cell r="O521" t="str">
            <v>(E13)</v>
          </cell>
          <cell r="P521" t="str">
            <v>Jam</v>
          </cell>
          <cell r="Q521">
            <v>8.3668005354752342E-3</v>
          </cell>
          <cell r="R521">
            <v>201666.62574070093</v>
          </cell>
          <cell r="U521">
            <v>1687.3044322347801</v>
          </cell>
        </row>
        <row r="522">
          <cell r="C522" t="str">
            <v>Kapasitas bucket</v>
          </cell>
          <cell r="G522" t="str">
            <v>V</v>
          </cell>
          <cell r="H522">
            <v>1.5</v>
          </cell>
          <cell r="I522" t="str">
            <v>M3</v>
          </cell>
          <cell r="L522" t="str">
            <v>4.</v>
          </cell>
          <cell r="N522" t="str">
            <v>Tandem Roller</v>
          </cell>
          <cell r="O522" t="str">
            <v>(E17)</v>
          </cell>
          <cell r="P522" t="str">
            <v>Jam</v>
          </cell>
          <cell r="Q522">
            <v>1.7849174475680501E-2</v>
          </cell>
          <cell r="R522">
            <v>293927.19306224468</v>
          </cell>
          <cell r="U522">
            <v>5246.3577521150328</v>
          </cell>
        </row>
        <row r="523">
          <cell r="C523" t="str">
            <v>Faktor bucket</v>
          </cell>
          <cell r="G523" t="str">
            <v>Fb</v>
          </cell>
          <cell r="H523">
            <v>0.9</v>
          </cell>
          <cell r="I523" t="str">
            <v>-</v>
          </cell>
          <cell r="J523" t="str">
            <v>Pemuatan ringan</v>
          </cell>
          <cell r="L523" t="str">
            <v>5.</v>
          </cell>
          <cell r="N523" t="str">
            <v>P. Tyre Roller</v>
          </cell>
          <cell r="O523" t="str">
            <v>(E18)</v>
          </cell>
          <cell r="P523" t="str">
            <v>Jam</v>
          </cell>
          <cell r="Q523">
            <v>8.5676037483266403E-3</v>
          </cell>
          <cell r="R523">
            <v>113384.24751021285</v>
          </cell>
          <cell r="U523">
            <v>971.43130396969514</v>
          </cell>
        </row>
        <row r="524">
          <cell r="C524" t="str">
            <v>Faktor efisiensi alat</v>
          </cell>
          <cell r="G524" t="str">
            <v>Fa</v>
          </cell>
          <cell r="H524">
            <v>0.83</v>
          </cell>
          <cell r="I524" t="str">
            <v>-</v>
          </cell>
          <cell r="L524" t="str">
            <v>6.</v>
          </cell>
          <cell r="N524" t="str">
            <v>Water Tanker</v>
          </cell>
          <cell r="O524" t="str">
            <v>(E23)</v>
          </cell>
          <cell r="P524" t="str">
            <v>Jam</v>
          </cell>
          <cell r="Q524">
            <v>7.0281124497991983E-3</v>
          </cell>
          <cell r="R524">
            <v>67020.510980434308</v>
          </cell>
          <cell r="U524">
            <v>471.02768761349421</v>
          </cell>
        </row>
        <row r="525">
          <cell r="C525" t="str">
            <v>Waktu siklus :</v>
          </cell>
          <cell r="G525" t="str">
            <v>Ts1</v>
          </cell>
          <cell r="L525" t="str">
            <v>7.</v>
          </cell>
          <cell r="N525" t="str">
            <v>Fulvi Mixer</v>
          </cell>
          <cell r="O525" t="str">
            <v>(E27)</v>
          </cell>
          <cell r="P525" t="str">
            <v>Jam</v>
          </cell>
          <cell r="Q525">
            <v>1.9277108433734941E-2</v>
          </cell>
          <cell r="R525">
            <v>559029.00777943374</v>
          </cell>
          <cell r="U525">
            <v>10776.462800567399</v>
          </cell>
        </row>
        <row r="526">
          <cell r="C526" t="str">
            <v>- Muat</v>
          </cell>
          <cell r="G526" t="str">
            <v>T1</v>
          </cell>
          <cell r="H526">
            <v>0.5</v>
          </cell>
          <cell r="I526" t="str">
            <v>menit</v>
          </cell>
          <cell r="L526" t="str">
            <v>8.</v>
          </cell>
          <cell r="N526" t="str">
            <v>Alat Bantu</v>
          </cell>
          <cell r="P526" t="str">
            <v>Ls</v>
          </cell>
          <cell r="Q526">
            <v>1</v>
          </cell>
          <cell r="R526">
            <v>90</v>
          </cell>
          <cell r="U526">
            <v>90</v>
          </cell>
        </row>
        <row r="527">
          <cell r="C527" t="str">
            <v>- Lain-lain</v>
          </cell>
          <cell r="G527" t="str">
            <v>T2</v>
          </cell>
          <cell r="H527">
            <v>0.5</v>
          </cell>
          <cell r="I527" t="str">
            <v>menit</v>
          </cell>
        </row>
        <row r="528">
          <cell r="G528" t="str">
            <v>Ts1</v>
          </cell>
          <cell r="H528">
            <v>1</v>
          </cell>
          <cell r="I528" t="str">
            <v>menit</v>
          </cell>
          <cell r="Q528" t="str">
            <v xml:space="preserve">JUMLAH HARGA PERALATAN   </v>
          </cell>
          <cell r="U528">
            <v>47751.31528860351</v>
          </cell>
        </row>
        <row r="530">
          <cell r="C530" t="str">
            <v>Kap. Prod. / Jam  =</v>
          </cell>
          <cell r="D530" t="str">
            <v>V x Fb x Fa x 60</v>
          </cell>
          <cell r="G530" t="str">
            <v>Q1</v>
          </cell>
          <cell r="H530">
            <v>56.025000000000006</v>
          </cell>
          <cell r="I530" t="str">
            <v>M3</v>
          </cell>
          <cell r="L530" t="str">
            <v>D.</v>
          </cell>
          <cell r="N530" t="str">
            <v>JUMLAH HARGA TENAGA, BAHAN DAN PERALATAN  ( A + B + C )</v>
          </cell>
          <cell r="U530">
            <v>72165.67084415906</v>
          </cell>
        </row>
        <row r="531">
          <cell r="D531" t="str">
            <v>Fk x Ts1</v>
          </cell>
          <cell r="L531" t="str">
            <v>E.</v>
          </cell>
          <cell r="N531" t="str">
            <v>OVERHEAD &amp; PROFIT</v>
          </cell>
          <cell r="P531">
            <v>10</v>
          </cell>
          <cell r="Q531" t="str">
            <v>%  x  D</v>
          </cell>
          <cell r="U531">
            <v>7216.5670844159067</v>
          </cell>
        </row>
        <row r="532">
          <cell r="L532" t="str">
            <v>F.</v>
          </cell>
          <cell r="N532" t="str">
            <v>HARGA SATUAN PEKERJAAN  ( D + E )</v>
          </cell>
          <cell r="U532">
            <v>79382.237928574963</v>
          </cell>
        </row>
        <row r="533">
          <cell r="C533" t="str">
            <v>Koefisien Alat / M3</v>
          </cell>
          <cell r="D533" t="str">
            <v xml:space="preserve"> = 1 / Q1</v>
          </cell>
          <cell r="G533" t="str">
            <v>(E15)</v>
          </cell>
          <cell r="H533">
            <v>1.7849174475680497E-2</v>
          </cell>
          <cell r="I533" t="str">
            <v>Jam</v>
          </cell>
          <cell r="L533" t="str">
            <v>Note: 1</v>
          </cell>
          <cell r="N533" t="str">
            <v>SATUAN dapat berdasarkan atas jam operasi untuk Tenaga Kerja dan Peralatan, volume dan/atau ukuran</v>
          </cell>
        </row>
        <row r="534">
          <cell r="N534" t="str">
            <v>berat untuk bahan-bahan.</v>
          </cell>
        </row>
        <row r="535">
          <cell r="L535">
            <v>2</v>
          </cell>
          <cell r="N535" t="str">
            <v>Kuantitas satuan adalah kuantitas setiap komponen untuk menyelesaikan satu satuan pekerjaan dari nomor</v>
          </cell>
        </row>
        <row r="536">
          <cell r="N536" t="str">
            <v>mata pembayaran.</v>
          </cell>
        </row>
        <row r="537">
          <cell r="L537">
            <v>3</v>
          </cell>
          <cell r="N537" t="str">
            <v>Biaya satuan untuk peralatan sudah termasuk bahan bakar, bahan habis dipakai dan operator.</v>
          </cell>
        </row>
        <row r="538">
          <cell r="L538">
            <v>4</v>
          </cell>
          <cell r="N538" t="str">
            <v>Biaya satuan sudah termasuk pengeluaran untuk seluruh pajak yang berkaitan (tetapi tidak termasuk PPN</v>
          </cell>
        </row>
        <row r="539">
          <cell r="J539" t="str">
            <v>Berlanjut ke halaman berikut</v>
          </cell>
          <cell r="N539" t="str">
            <v>yang dibayar dari kontrak) dan biaya-biaya lainnya.</v>
          </cell>
        </row>
        <row r="540">
          <cell r="A540" t="str">
            <v>ITEM PEMBAYARAN NO.</v>
          </cell>
          <cell r="D540" t="str">
            <v>:  4.2 (3)</v>
          </cell>
          <cell r="J540" t="str">
            <v>Analisa EI-423</v>
          </cell>
        </row>
        <row r="541">
          <cell r="A541" t="str">
            <v>JENIS PEKERJAAN</v>
          </cell>
          <cell r="D541" t="str">
            <v>:  Lapis Pondasi Semen Tanah</v>
          </cell>
        </row>
        <row r="542">
          <cell r="A542" t="str">
            <v>SATUAN PEMBAYARAN</v>
          </cell>
          <cell r="D542" t="str">
            <v>:  M3</v>
          </cell>
          <cell r="J542" t="str">
            <v xml:space="preserve">         URAIAN ANALISA HARGA SATUAN</v>
          </cell>
        </row>
        <row r="543">
          <cell r="J543" t="str">
            <v>Lanjutan</v>
          </cell>
        </row>
        <row r="545">
          <cell r="A545" t="str">
            <v>No.</v>
          </cell>
          <cell r="C545" t="str">
            <v>U R A I A N</v>
          </cell>
          <cell r="G545" t="str">
            <v>KODE</v>
          </cell>
          <cell r="H545" t="str">
            <v>KOEF.</v>
          </cell>
          <cell r="I545" t="str">
            <v>SATUAN</v>
          </cell>
          <cell r="J545" t="str">
            <v>KETERANGAN</v>
          </cell>
        </row>
        <row r="548">
          <cell r="A548" t="str">
            <v>2.b.</v>
          </cell>
          <cell r="C548" t="str">
            <v>DUMP TRUCK</v>
          </cell>
          <cell r="G548" t="str">
            <v>(E08)</v>
          </cell>
        </row>
        <row r="549">
          <cell r="C549" t="str">
            <v>Kapasitas bak</v>
          </cell>
          <cell r="G549" t="str">
            <v>V</v>
          </cell>
          <cell r="H549">
            <v>4</v>
          </cell>
          <cell r="I549" t="str">
            <v>M3</v>
          </cell>
        </row>
        <row r="550">
          <cell r="C550" t="str">
            <v>Faktor efisiensi alat</v>
          </cell>
          <cell r="G550" t="str">
            <v>Fa</v>
          </cell>
          <cell r="H550">
            <v>0.83</v>
          </cell>
          <cell r="I550" t="str">
            <v>-</v>
          </cell>
        </row>
        <row r="551">
          <cell r="C551" t="str">
            <v>Kecepatan rata-rata bermuatan</v>
          </cell>
          <cell r="G551" t="str">
            <v>v1</v>
          </cell>
          <cell r="H551">
            <v>45</v>
          </cell>
          <cell r="I551" t="str">
            <v>Km / Jam</v>
          </cell>
        </row>
        <row r="552">
          <cell r="C552" t="str">
            <v>Kecepatan rata-rata kosong</v>
          </cell>
          <cell r="G552" t="str">
            <v>v2</v>
          </cell>
          <cell r="H552">
            <v>60</v>
          </cell>
          <cell r="I552" t="str">
            <v>Km / Jam</v>
          </cell>
        </row>
        <row r="553">
          <cell r="C553" t="str">
            <v>Waktu Siklus  :  - Waktu memuat = V : Q1 x 60</v>
          </cell>
          <cell r="G553" t="str">
            <v>T1</v>
          </cell>
          <cell r="H553">
            <v>4.283801874163319</v>
          </cell>
          <cell r="I553" t="str">
            <v>menit</v>
          </cell>
        </row>
        <row r="554">
          <cell r="C554" t="str">
            <v>- Waktu tempuh isi          = (L : v1) x 60</v>
          </cell>
          <cell r="G554" t="str">
            <v>T2</v>
          </cell>
          <cell r="H554">
            <v>11.633333333333333</v>
          </cell>
          <cell r="I554" t="str">
            <v>menit</v>
          </cell>
        </row>
        <row r="555">
          <cell r="C555" t="str">
            <v>- Waktu tempuh kosong   = (L : v2) x 60</v>
          </cell>
          <cell r="G555" t="str">
            <v>T3</v>
          </cell>
          <cell r="H555">
            <v>8.7249999999999996</v>
          </cell>
          <cell r="I555" t="str">
            <v>menit</v>
          </cell>
        </row>
        <row r="556">
          <cell r="C556" t="str">
            <v>- Lain-lain</v>
          </cell>
          <cell r="G556" t="str">
            <v>T4</v>
          </cell>
          <cell r="H556">
            <v>3</v>
          </cell>
          <cell r="I556" t="str">
            <v>menit</v>
          </cell>
        </row>
        <row r="557">
          <cell r="G557" t="str">
            <v>Ts2</v>
          </cell>
          <cell r="H557">
            <v>27.642135207496651</v>
          </cell>
          <cell r="I557" t="str">
            <v>menit</v>
          </cell>
        </row>
        <row r="559">
          <cell r="C559" t="str">
            <v>Kapasitas Prod. / jam =</v>
          </cell>
          <cell r="E559" t="str">
            <v>V x Fa x 60</v>
          </cell>
          <cell r="G559" t="str">
            <v>Q2</v>
          </cell>
          <cell r="H559">
            <v>6.0053247968695338</v>
          </cell>
          <cell r="I559" t="str">
            <v>M3</v>
          </cell>
        </row>
        <row r="560">
          <cell r="E560" t="str">
            <v xml:space="preserve">   Fk x Ts2</v>
          </cell>
        </row>
        <row r="562">
          <cell r="C562" t="str">
            <v>Koefisien Alat / M3</v>
          </cell>
          <cell r="D562" t="str">
            <v xml:space="preserve"> =    1 / Q2</v>
          </cell>
          <cell r="G562" t="str">
            <v>(E08)</v>
          </cell>
          <cell r="H562">
            <v>0.16651888679214849</v>
          </cell>
          <cell r="I562" t="str">
            <v>Jam</v>
          </cell>
        </row>
        <row r="564">
          <cell r="A564" t="str">
            <v>2.c.</v>
          </cell>
          <cell r="C564" t="str">
            <v>MOTOR GRADER</v>
          </cell>
          <cell r="G564" t="str">
            <v>(E13)</v>
          </cell>
        </row>
        <row r="565">
          <cell r="C565" t="str">
            <v>Panjang hamparan</v>
          </cell>
          <cell r="G565" t="str">
            <v>Lh</v>
          </cell>
          <cell r="H565">
            <v>100</v>
          </cell>
          <cell r="I565" t="str">
            <v>M</v>
          </cell>
        </row>
        <row r="566">
          <cell r="C566" t="str">
            <v>Lebar efektif kerja blade</v>
          </cell>
          <cell r="G566" t="str">
            <v>b</v>
          </cell>
          <cell r="H566">
            <v>2.4</v>
          </cell>
          <cell r="I566" t="str">
            <v>M</v>
          </cell>
        </row>
        <row r="567">
          <cell r="C567" t="str">
            <v>Faktor efisiensi alat</v>
          </cell>
          <cell r="G567" t="str">
            <v>Fa</v>
          </cell>
          <cell r="H567">
            <v>0.83</v>
          </cell>
          <cell r="I567" t="str">
            <v>-</v>
          </cell>
        </row>
        <row r="568">
          <cell r="C568" t="str">
            <v>Kecepatan rata-rata alat</v>
          </cell>
          <cell r="G568" t="str">
            <v>v</v>
          </cell>
          <cell r="H568">
            <v>4</v>
          </cell>
          <cell r="I568" t="str">
            <v>Km / Jam</v>
          </cell>
        </row>
        <row r="569">
          <cell r="C569" t="str">
            <v>Jumlah lintasan</v>
          </cell>
          <cell r="G569" t="str">
            <v>n</v>
          </cell>
          <cell r="H569">
            <v>6</v>
          </cell>
          <cell r="I569" t="str">
            <v>lintasan</v>
          </cell>
          <cell r="J569" t="str">
            <v>3 x pp</v>
          </cell>
        </row>
        <row r="570">
          <cell r="C570" t="str">
            <v>Waktu siklus</v>
          </cell>
          <cell r="G570" t="str">
            <v>Ts3</v>
          </cell>
        </row>
        <row r="571">
          <cell r="C571" t="str">
            <v>- Perataan 1 lintasan  = Lh : (v x 1000) x 60</v>
          </cell>
          <cell r="G571" t="str">
            <v>T1</v>
          </cell>
          <cell r="H571">
            <v>1.5</v>
          </cell>
          <cell r="I571" t="str">
            <v>menit</v>
          </cell>
        </row>
        <row r="572">
          <cell r="C572" t="str">
            <v>- Lain-lain</v>
          </cell>
          <cell r="G572" t="str">
            <v>T2</v>
          </cell>
          <cell r="H572">
            <v>1</v>
          </cell>
          <cell r="I572" t="str">
            <v>menit</v>
          </cell>
        </row>
        <row r="573">
          <cell r="G573" t="str">
            <v>Ts3</v>
          </cell>
          <cell r="H573">
            <v>2.5</v>
          </cell>
          <cell r="I573" t="str">
            <v>menit</v>
          </cell>
        </row>
        <row r="575">
          <cell r="C575" t="str">
            <v>Kap. Prod. / Jam  =</v>
          </cell>
          <cell r="D575" t="str">
            <v>Lh x b x t x Fa x 60</v>
          </cell>
          <cell r="G575" t="str">
            <v>Q3</v>
          </cell>
          <cell r="H575">
            <v>119.52</v>
          </cell>
          <cell r="I575" t="str">
            <v>M3</v>
          </cell>
        </row>
        <row r="576">
          <cell r="D576" t="str">
            <v>n x Ts3</v>
          </cell>
        </row>
        <row r="578">
          <cell r="C578" t="str">
            <v>Koefisien Alat / M3</v>
          </cell>
          <cell r="D578" t="str">
            <v xml:space="preserve"> =  1 / Q3</v>
          </cell>
          <cell r="G578" t="str">
            <v>(E13)</v>
          </cell>
          <cell r="H578">
            <v>8.3668005354752342E-3</v>
          </cell>
          <cell r="I578" t="str">
            <v>jam</v>
          </cell>
        </row>
        <row r="580">
          <cell r="A580" t="str">
            <v>2.d.</v>
          </cell>
          <cell r="C580" t="str">
            <v>TANDEM ROLLER</v>
          </cell>
          <cell r="G580" t="str">
            <v>(E19)</v>
          </cell>
        </row>
        <row r="581">
          <cell r="C581" t="str">
            <v>Kecepatan rata-rata alat</v>
          </cell>
          <cell r="G581" t="str">
            <v>v</v>
          </cell>
          <cell r="H581">
            <v>3</v>
          </cell>
          <cell r="I581" t="str">
            <v>Km / Jam</v>
          </cell>
        </row>
        <row r="582">
          <cell r="C582" t="str">
            <v>Lebar efektif pemadatan</v>
          </cell>
          <cell r="G582" t="str">
            <v>b</v>
          </cell>
          <cell r="H582">
            <v>1.2</v>
          </cell>
          <cell r="I582" t="str">
            <v>M</v>
          </cell>
        </row>
        <row r="583">
          <cell r="C583" t="str">
            <v>Jumlah lintasan</v>
          </cell>
          <cell r="G583" t="str">
            <v>n</v>
          </cell>
          <cell r="H583">
            <v>8</v>
          </cell>
          <cell r="I583" t="str">
            <v>lintasan</v>
          </cell>
          <cell r="J583" t="str">
            <v>4 x pp</v>
          </cell>
        </row>
        <row r="584">
          <cell r="C584" t="str">
            <v>Faktor efisiensi alat</v>
          </cell>
          <cell r="G584" t="str">
            <v>Fa</v>
          </cell>
          <cell r="H584">
            <v>0.83</v>
          </cell>
          <cell r="I584" t="str">
            <v>-</v>
          </cell>
        </row>
        <row r="586">
          <cell r="C586" t="str">
            <v xml:space="preserve">Kap. Prod. / Jam = </v>
          </cell>
          <cell r="D586" t="str">
            <v>(v x 1000) x b x t x Fa</v>
          </cell>
          <cell r="G586" t="str">
            <v>Q4</v>
          </cell>
          <cell r="H586">
            <v>56.024999999999999</v>
          </cell>
          <cell r="I586" t="str">
            <v>M3</v>
          </cell>
        </row>
        <row r="587">
          <cell r="D587" t="str">
            <v>n</v>
          </cell>
        </row>
        <row r="589">
          <cell r="C589" t="str">
            <v>Koefisien Alat / M3</v>
          </cell>
          <cell r="D589" t="str">
            <v xml:space="preserve"> = 1/ Q4</v>
          </cell>
          <cell r="G589" t="str">
            <v>(E19)</v>
          </cell>
          <cell r="H589">
            <v>1.7849174475680501E-2</v>
          </cell>
          <cell r="I589" t="str">
            <v>Jam</v>
          </cell>
        </row>
        <row r="591">
          <cell r="A591" t="str">
            <v>2.e.</v>
          </cell>
          <cell r="C591" t="str">
            <v>PNEUMATIC TIRE ROLLER</v>
          </cell>
          <cell r="G591" t="str">
            <v>(E18)</v>
          </cell>
        </row>
        <row r="592">
          <cell r="C592" t="str">
            <v>Kecepatan rata-rata alat</v>
          </cell>
          <cell r="G592" t="str">
            <v>v</v>
          </cell>
          <cell r="H592">
            <v>5</v>
          </cell>
          <cell r="I592" t="str">
            <v>Km / Jam</v>
          </cell>
        </row>
        <row r="593">
          <cell r="C593" t="str">
            <v>Lebar efektif pemadatan</v>
          </cell>
          <cell r="G593" t="str">
            <v>b</v>
          </cell>
          <cell r="H593">
            <v>1.5</v>
          </cell>
          <cell r="I593" t="str">
            <v>M</v>
          </cell>
        </row>
        <row r="594">
          <cell r="C594" t="str">
            <v>Jumlah lintasan</v>
          </cell>
          <cell r="G594" t="str">
            <v>n</v>
          </cell>
          <cell r="H594">
            <v>8</v>
          </cell>
          <cell r="I594" t="str">
            <v>lintasan</v>
          </cell>
          <cell r="J594" t="str">
            <v>4 x pp</v>
          </cell>
        </row>
        <row r="595">
          <cell r="C595" t="str">
            <v>Faktor efisiensi alat</v>
          </cell>
          <cell r="G595" t="str">
            <v>Fa</v>
          </cell>
          <cell r="H595">
            <v>0.83</v>
          </cell>
          <cell r="I595" t="str">
            <v>-</v>
          </cell>
        </row>
        <row r="598">
          <cell r="J598" t="str">
            <v>Berlanjut ke halaman berikut</v>
          </cell>
        </row>
        <row r="599">
          <cell r="A599" t="str">
            <v>ITEM PEMBAYARAN NO.</v>
          </cell>
          <cell r="D599" t="str">
            <v>:  4.2 (3)</v>
          </cell>
          <cell r="J599" t="str">
            <v>Analisa EI-423</v>
          </cell>
        </row>
        <row r="600">
          <cell r="A600" t="str">
            <v>JENIS PEKERJAAN</v>
          </cell>
          <cell r="D600" t="str">
            <v>:  Lapis Pondasi Semen Tanah</v>
          </cell>
        </row>
        <row r="601">
          <cell r="A601" t="str">
            <v>SATUAN PEMBAYARAN</v>
          </cell>
          <cell r="D601" t="str">
            <v>:  M3</v>
          </cell>
          <cell r="J601" t="str">
            <v xml:space="preserve">         URAIAN ANALISA HARGA SATUAN</v>
          </cell>
        </row>
        <row r="602">
          <cell r="J602" t="str">
            <v>Lanjutan</v>
          </cell>
        </row>
        <row r="604">
          <cell r="A604" t="str">
            <v>No.</v>
          </cell>
          <cell r="C604" t="str">
            <v>U R A I A N</v>
          </cell>
          <cell r="G604" t="str">
            <v>KODE</v>
          </cell>
          <cell r="H604" t="str">
            <v>KOEF.</v>
          </cell>
          <cell r="I604" t="str">
            <v>SATUAN</v>
          </cell>
          <cell r="J604" t="str">
            <v>KETERANGAN</v>
          </cell>
        </row>
        <row r="607">
          <cell r="C607" t="str">
            <v xml:space="preserve">Kap. Prod. / Jam = </v>
          </cell>
          <cell r="D607" t="str">
            <v>(v x 1000) x b x t x Fa</v>
          </cell>
          <cell r="G607" t="str">
            <v>Q5</v>
          </cell>
          <cell r="H607">
            <v>116.71875</v>
          </cell>
          <cell r="I607" t="str">
            <v>M3</v>
          </cell>
        </row>
        <row r="608">
          <cell r="D608" t="str">
            <v>n</v>
          </cell>
        </row>
        <row r="610">
          <cell r="C610" t="str">
            <v>Koefisien Alat / M3</v>
          </cell>
          <cell r="D610" t="str">
            <v xml:space="preserve"> = 1 / Q5</v>
          </cell>
          <cell r="G610" t="str">
            <v>(E18)</v>
          </cell>
          <cell r="H610">
            <v>8.5676037483266403E-3</v>
          </cell>
          <cell r="I610" t="str">
            <v>Jam</v>
          </cell>
        </row>
        <row r="612">
          <cell r="A612" t="str">
            <v>2.e.</v>
          </cell>
          <cell r="C612" t="str">
            <v>WATER TANK TRUCK</v>
          </cell>
          <cell r="G612" t="str">
            <v>(E23)</v>
          </cell>
        </row>
        <row r="613">
          <cell r="C613" t="str">
            <v>Volume Tangki air</v>
          </cell>
          <cell r="G613" t="str">
            <v>V</v>
          </cell>
          <cell r="H613">
            <v>4</v>
          </cell>
          <cell r="I613" t="str">
            <v>M3</v>
          </cell>
        </row>
        <row r="614">
          <cell r="C614" t="str">
            <v>Kebutuhan air / M3 material padat</v>
          </cell>
          <cell r="G614" t="str">
            <v>Wc</v>
          </cell>
          <cell r="H614">
            <v>7.0000000000000007E-2</v>
          </cell>
          <cell r="I614" t="str">
            <v>M3</v>
          </cell>
        </row>
        <row r="615">
          <cell r="C615" t="str">
            <v>Pengisian tanhgki / jam</v>
          </cell>
          <cell r="G615" t="str">
            <v>n</v>
          </cell>
          <cell r="H615">
            <v>3</v>
          </cell>
          <cell r="I615" t="str">
            <v>kali</v>
          </cell>
        </row>
        <row r="616">
          <cell r="C616" t="str">
            <v>Faktor efisiensi alat</v>
          </cell>
          <cell r="G616" t="str">
            <v>Fa</v>
          </cell>
          <cell r="H616">
            <v>0.83</v>
          </cell>
          <cell r="I616" t="str">
            <v>-</v>
          </cell>
        </row>
        <row r="618">
          <cell r="C618" t="str">
            <v>Kap. Prod. / Jam  =</v>
          </cell>
          <cell r="D618" t="str">
            <v>V x n x Fa</v>
          </cell>
          <cell r="G618" t="str">
            <v>Q6</v>
          </cell>
          <cell r="H618">
            <v>142.28571428571425</v>
          </cell>
          <cell r="I618" t="str">
            <v>M3</v>
          </cell>
        </row>
        <row r="619">
          <cell r="D619" t="str">
            <v>Wc</v>
          </cell>
        </row>
        <row r="621">
          <cell r="C621" t="str">
            <v>Koefisien Alat / M3</v>
          </cell>
          <cell r="D621" t="str">
            <v xml:space="preserve">  = 1 / Q6</v>
          </cell>
          <cell r="G621" t="str">
            <v>(E23)</v>
          </cell>
          <cell r="H621">
            <v>7.0281124497991983E-3</v>
          </cell>
          <cell r="I621" t="str">
            <v>Jam</v>
          </cell>
        </row>
        <row r="623">
          <cell r="A623" t="str">
            <v>2.f.</v>
          </cell>
          <cell r="C623" t="str">
            <v>FULVI MIXER</v>
          </cell>
          <cell r="G623" t="str">
            <v>(E27)</v>
          </cell>
        </row>
        <row r="624">
          <cell r="C624" t="str">
            <v>Kecepatan rata-rata alat</v>
          </cell>
          <cell r="G624" t="str">
            <v>v</v>
          </cell>
          <cell r="H624">
            <v>2.5</v>
          </cell>
          <cell r="I624" t="str">
            <v>Km / Jam</v>
          </cell>
        </row>
        <row r="625">
          <cell r="C625" t="str">
            <v>Lebar efektif pemadatan</v>
          </cell>
          <cell r="G625" t="str">
            <v>b</v>
          </cell>
          <cell r="H625">
            <v>1</v>
          </cell>
          <cell r="I625" t="str">
            <v>M</v>
          </cell>
        </row>
        <row r="626">
          <cell r="C626" t="str">
            <v>Jumlah lintasan</v>
          </cell>
          <cell r="G626" t="str">
            <v>n</v>
          </cell>
          <cell r="H626">
            <v>6</v>
          </cell>
          <cell r="I626" t="str">
            <v>lintasan</v>
          </cell>
          <cell r="J626" t="str">
            <v>3 x pp</v>
          </cell>
        </row>
        <row r="627">
          <cell r="C627" t="str">
            <v>Faktor efisiensi alat</v>
          </cell>
          <cell r="G627" t="str">
            <v>Fa</v>
          </cell>
          <cell r="H627">
            <v>0.83</v>
          </cell>
          <cell r="I627" t="str">
            <v>-</v>
          </cell>
        </row>
        <row r="629">
          <cell r="C629" t="str">
            <v xml:space="preserve">Kap. Prod. / Jam = </v>
          </cell>
          <cell r="D629" t="str">
            <v>(v x 1000) x b x t x Fa</v>
          </cell>
          <cell r="G629" t="str">
            <v>Q7</v>
          </cell>
          <cell r="H629">
            <v>51.875</v>
          </cell>
          <cell r="I629" t="str">
            <v>M3</v>
          </cell>
        </row>
        <row r="630">
          <cell r="D630" t="str">
            <v>n</v>
          </cell>
        </row>
        <row r="632">
          <cell r="C632" t="str">
            <v>Koefisien Alat / M3</v>
          </cell>
          <cell r="D632" t="str">
            <v xml:space="preserve">  = 1 / Q7</v>
          </cell>
          <cell r="G632" t="str">
            <v>(E27)</v>
          </cell>
          <cell r="H632">
            <v>1.9277108433734941E-2</v>
          </cell>
          <cell r="I632" t="str">
            <v>Jam</v>
          </cell>
        </row>
        <row r="634">
          <cell r="A634" t="str">
            <v>2.g.</v>
          </cell>
          <cell r="C634" t="str">
            <v>ALAT BANTU</v>
          </cell>
        </row>
        <row r="635">
          <cell r="C635" t="str">
            <v>Diperlukan :</v>
          </cell>
          <cell r="J635" t="str">
            <v>Lump Sump</v>
          </cell>
        </row>
        <row r="636">
          <cell r="C636" t="str">
            <v>- Kereta dorong  = 2 buah</v>
          </cell>
        </row>
        <row r="637">
          <cell r="C637" t="str">
            <v>- Sekop             = 3 buah</v>
          </cell>
        </row>
        <row r="639">
          <cell r="A639" t="str">
            <v>3.</v>
          </cell>
          <cell r="C639" t="str">
            <v>TENAGA</v>
          </cell>
        </row>
        <row r="640">
          <cell r="C640" t="str">
            <v>Produksi menetukan : VIBRATOR ROLLER</v>
          </cell>
          <cell r="G640" t="str">
            <v>Q4</v>
          </cell>
          <cell r="H640">
            <v>56.024999999999999</v>
          </cell>
          <cell r="I640" t="str">
            <v>M3/Jam</v>
          </cell>
        </row>
        <row r="641">
          <cell r="C641" t="str">
            <v>Produksi Soil Cement / hari  = Tk x Q4</v>
          </cell>
          <cell r="G641" t="str">
            <v>Qt</v>
          </cell>
          <cell r="H641">
            <v>392.17500000000001</v>
          </cell>
          <cell r="I641" t="str">
            <v>M3</v>
          </cell>
        </row>
        <row r="642">
          <cell r="C642" t="str">
            <v>Kebutuhan tenaga  :</v>
          </cell>
        </row>
        <row r="643">
          <cell r="D643" t="str">
            <v>- Pekerja</v>
          </cell>
          <cell r="G643" t="str">
            <v>P</v>
          </cell>
          <cell r="H643">
            <v>7</v>
          </cell>
          <cell r="I643" t="str">
            <v>orang</v>
          </cell>
        </row>
        <row r="644">
          <cell r="D644" t="str">
            <v>- Mandor</v>
          </cell>
          <cell r="G644" t="str">
            <v>M</v>
          </cell>
          <cell r="H644">
            <v>1</v>
          </cell>
          <cell r="I644" t="str">
            <v>orang</v>
          </cell>
        </row>
        <row r="646">
          <cell r="C646" t="str">
            <v>Koefisien tenaga / M3  :</v>
          </cell>
        </row>
        <row r="647">
          <cell r="D647" t="str">
            <v>- Pekerja</v>
          </cell>
          <cell r="E647" t="str">
            <v xml:space="preserve">  = (Tk x P) : Qt</v>
          </cell>
          <cell r="G647" t="str">
            <v>(L01)</v>
          </cell>
          <cell r="H647">
            <v>0.12494422132976349</v>
          </cell>
          <cell r="I647" t="str">
            <v>Jam</v>
          </cell>
        </row>
        <row r="648">
          <cell r="D648" t="str">
            <v>- Mandor</v>
          </cell>
          <cell r="E648" t="str">
            <v xml:space="preserve">  = (Tk x M) : Qt</v>
          </cell>
          <cell r="G648" t="str">
            <v>(L03)</v>
          </cell>
          <cell r="H648">
            <v>1.7849174475680501E-2</v>
          </cell>
          <cell r="I648" t="str">
            <v>Jam</v>
          </cell>
        </row>
        <row r="657">
          <cell r="J657" t="str">
            <v>Berlanjut ke halaman berikut</v>
          </cell>
        </row>
        <row r="658">
          <cell r="A658" t="str">
            <v>ITEM PEMBAYARAN NO.</v>
          </cell>
          <cell r="D658" t="str">
            <v>:  4.2 (3)</v>
          </cell>
          <cell r="J658" t="str">
            <v>Analisa EI-423</v>
          </cell>
        </row>
        <row r="659">
          <cell r="A659" t="str">
            <v>JENIS PEKERJAAN</v>
          </cell>
          <cell r="D659" t="str">
            <v>:  Lapis Pondasi Semen Tanah</v>
          </cell>
        </row>
        <row r="660">
          <cell r="A660" t="str">
            <v>SATUAN PEMBAYARAN</v>
          </cell>
          <cell r="D660" t="str">
            <v>:  M3</v>
          </cell>
          <cell r="J660" t="str">
            <v xml:space="preserve">         URAIAN ANALISA HARGA SATUAN</v>
          </cell>
        </row>
        <row r="661">
          <cell r="J661" t="str">
            <v>Lanjutan</v>
          </cell>
        </row>
        <row r="663">
          <cell r="A663" t="str">
            <v>No.</v>
          </cell>
          <cell r="C663" t="str">
            <v>U R A I A N</v>
          </cell>
          <cell r="G663" t="str">
            <v>KODE</v>
          </cell>
          <cell r="H663" t="str">
            <v>KOEF.</v>
          </cell>
          <cell r="I663" t="str">
            <v>SATUAN</v>
          </cell>
          <cell r="J663" t="str">
            <v>KETERANGAN</v>
          </cell>
        </row>
        <row r="666">
          <cell r="A666" t="str">
            <v>4.</v>
          </cell>
          <cell r="C666" t="str">
            <v>HARGA DASAR SATUAN UPAH, BAHAN DAN ALAT</v>
          </cell>
        </row>
        <row r="667">
          <cell r="C667" t="str">
            <v>Lihat lampiran.</v>
          </cell>
        </row>
        <row r="670">
          <cell r="A670" t="str">
            <v>5.</v>
          </cell>
          <cell r="C670" t="str">
            <v>ANALISA HARGA SATUAN PEKERJAAN</v>
          </cell>
        </row>
        <row r="671">
          <cell r="C671" t="str">
            <v>Lihat perhitungan dalam FORMULIR STANDAR UNTUK</v>
          </cell>
        </row>
        <row r="672">
          <cell r="C672" t="str">
            <v>PEREKEMAN ANALISA MASING-MASING HARGA</v>
          </cell>
        </row>
        <row r="673">
          <cell r="C673" t="str">
            <v>SATUAN.</v>
          </cell>
        </row>
        <row r="674">
          <cell r="C674" t="str">
            <v>Didapat Harga Satuan Pekerjaan :</v>
          </cell>
        </row>
        <row r="676">
          <cell r="C676" t="str">
            <v xml:space="preserve">Rp.  </v>
          </cell>
          <cell r="D676">
            <v>79382.237928574963</v>
          </cell>
          <cell r="E676" t="str">
            <v xml:space="preserve"> / M3</v>
          </cell>
        </row>
        <row r="679">
          <cell r="A679" t="str">
            <v>6.</v>
          </cell>
          <cell r="C679" t="str">
            <v>WAKTU PELAKSANAAN YANG DIPERLUKAN</v>
          </cell>
        </row>
        <row r="680">
          <cell r="C680" t="str">
            <v>Waktu pelaksanaan</v>
          </cell>
          <cell r="D680" t="str">
            <v>:  . . . . . . .  bulan</v>
          </cell>
        </row>
        <row r="682">
          <cell r="A682" t="str">
            <v>7.</v>
          </cell>
          <cell r="C682" t="str">
            <v>VOLUME PEKERJAAN YANG DIPERLUKAN</v>
          </cell>
        </row>
        <row r="683">
          <cell r="C683" t="str">
            <v>Volume pekerjaan  :</v>
          </cell>
          <cell r="D683">
            <v>0</v>
          </cell>
          <cell r="E683" t="str">
            <v>M3</v>
          </cell>
        </row>
        <row r="897">
          <cell r="A897" t="str">
            <v>ITEM PEMBAYARAN NO.</v>
          </cell>
          <cell r="D897" t="str">
            <v>:  4.2 (6)</v>
          </cell>
          <cell r="J897" t="str">
            <v>Analisa EI-426</v>
          </cell>
          <cell r="T897" t="str">
            <v>Analisa EI-426</v>
          </cell>
        </row>
        <row r="898">
          <cell r="A898" t="str">
            <v>JENIS PEKERJAAN</v>
          </cell>
          <cell r="D898" t="str">
            <v>:  Aspal Utk. Pekerjaan Pelaburan</v>
          </cell>
        </row>
        <row r="899">
          <cell r="A899" t="str">
            <v>SATUAN PEMBAYARAN</v>
          </cell>
          <cell r="D899" t="str">
            <v>:  LITER</v>
          </cell>
          <cell r="J899" t="str">
            <v xml:space="preserve">         URAIAN ANALISA HARGA SATUAN</v>
          </cell>
          <cell r="L899" t="str">
            <v>FORMULIR STANDAR UNTUK</v>
          </cell>
        </row>
        <row r="900">
          <cell r="L900" t="str">
            <v>PEREKAMAN ANALISA MASING-MASING HARGA SATUAN</v>
          </cell>
        </row>
        <row r="901">
          <cell r="L901" t="str">
            <v/>
          </cell>
        </row>
        <row r="902">
          <cell r="A902" t="str">
            <v>No.</v>
          </cell>
          <cell r="C902" t="str">
            <v>U R A I A N</v>
          </cell>
          <cell r="G902" t="str">
            <v>KODE</v>
          </cell>
          <cell r="H902" t="str">
            <v>KOEF.</v>
          </cell>
          <cell r="I902" t="str">
            <v>SATUAN</v>
          </cell>
          <cell r="J902" t="str">
            <v>KETERANGAN</v>
          </cell>
        </row>
        <row r="904">
          <cell r="L904" t="str">
            <v>PROYEK</v>
          </cell>
          <cell r="O904" t="str">
            <v>:</v>
          </cell>
        </row>
        <row r="905">
          <cell r="A905" t="str">
            <v>I.</v>
          </cell>
          <cell r="C905" t="str">
            <v>ASUMSI</v>
          </cell>
          <cell r="L905" t="str">
            <v>No. PAKET KONTRAK</v>
          </cell>
          <cell r="O905" t="str">
            <v>:</v>
          </cell>
        </row>
        <row r="906">
          <cell r="A906">
            <v>1</v>
          </cell>
          <cell r="C906" t="str">
            <v>Menggunakan alat berat (cara mekanik)</v>
          </cell>
          <cell r="L906" t="str">
            <v>NAMA PAKET</v>
          </cell>
          <cell r="O906" t="str">
            <v>:</v>
          </cell>
        </row>
        <row r="907">
          <cell r="A907">
            <v>2</v>
          </cell>
          <cell r="C907" t="str">
            <v>Lokasi pekerjaan : sepanjang jalan</v>
          </cell>
          <cell r="L907" t="str">
            <v>PROP / KAB / KODYA</v>
          </cell>
          <cell r="O907" t="str">
            <v>:</v>
          </cell>
        </row>
        <row r="908">
          <cell r="A908">
            <v>3</v>
          </cell>
          <cell r="C908" t="str">
            <v>Jarak rata-rata Base Camp ke lokasi pekerjaan</v>
          </cell>
          <cell r="G908" t="str">
            <v>L</v>
          </cell>
          <cell r="H908">
            <v>8.7249999999999996</v>
          </cell>
          <cell r="I908" t="str">
            <v>KM</v>
          </cell>
          <cell r="L908" t="str">
            <v>ITEM PEMBAYARAN NO.</v>
          </cell>
          <cell r="O908" t="str">
            <v>:  4.2 (6)</v>
          </cell>
          <cell r="R908" t="str">
            <v>PERKIRAAN VOL. PEK.</v>
          </cell>
          <cell r="T908" t="str">
            <v>:</v>
          </cell>
          <cell r="U908">
            <v>0</v>
          </cell>
        </row>
        <row r="909">
          <cell r="A909">
            <v>4</v>
          </cell>
          <cell r="C909" t="str">
            <v>Jam kerja efektif per-hari</v>
          </cell>
          <cell r="G909" t="str">
            <v>Tk</v>
          </cell>
          <cell r="H909">
            <v>7</v>
          </cell>
          <cell r="I909" t="str">
            <v>Jam</v>
          </cell>
          <cell r="L909" t="str">
            <v>JENIS PEKERJAAN</v>
          </cell>
          <cell r="O909" t="str">
            <v>:  Aspal Utk. Pekerjaan Pelaburan</v>
          </cell>
          <cell r="R909" t="str">
            <v>TOTAL HARGA (Rp.)</v>
          </cell>
          <cell r="T909" t="str">
            <v>:</v>
          </cell>
          <cell r="U909">
            <v>0</v>
          </cell>
        </row>
        <row r="910">
          <cell r="A910">
            <v>5</v>
          </cell>
          <cell r="C910" t="str">
            <v>Faktor kehilangan bahan</v>
          </cell>
          <cell r="G910" t="str">
            <v>Fh</v>
          </cell>
          <cell r="H910">
            <v>1.1000000000000001</v>
          </cell>
          <cell r="I910" t="str">
            <v>-</v>
          </cell>
          <cell r="L910" t="str">
            <v>SATUAN PEMBAYARAN</v>
          </cell>
          <cell r="O910" t="str">
            <v>:  LITER</v>
          </cell>
          <cell r="R910" t="str">
            <v>% THD. BIAYA PROYEK</v>
          </cell>
          <cell r="T910" t="str">
            <v>:</v>
          </cell>
          <cell r="U910" t="e">
            <v>#DIV/0!</v>
          </cell>
        </row>
        <row r="911">
          <cell r="A911">
            <v>6</v>
          </cell>
          <cell r="C911" t="str">
            <v>Komposisi campuran  :</v>
          </cell>
        </row>
        <row r="912">
          <cell r="A912" t="str">
            <v/>
          </cell>
          <cell r="C912" t="str">
            <v>- Aspal AC - 10 atau AC - 20</v>
          </cell>
          <cell r="G912" t="str">
            <v>As</v>
          </cell>
          <cell r="H912">
            <v>95.238095238095227</v>
          </cell>
          <cell r="I912" t="str">
            <v>%</v>
          </cell>
          <cell r="J912" t="str">
            <v>100 bagian</v>
          </cell>
        </row>
        <row r="913">
          <cell r="A913" t="str">
            <v/>
          </cell>
          <cell r="C913" t="str">
            <v>- Minyak Tanah / Pencair</v>
          </cell>
          <cell r="G913" t="str">
            <v>K</v>
          </cell>
          <cell r="H913">
            <v>4.7619047619047734</v>
          </cell>
          <cell r="I913" t="str">
            <v>%</v>
          </cell>
          <cell r="J913" t="str">
            <v>5 bagian</v>
          </cell>
          <cell r="Q913" t="str">
            <v>PERKIRAAN</v>
          </cell>
          <cell r="R913" t="str">
            <v>HARGA</v>
          </cell>
          <cell r="S913" t="str">
            <v>JUMLAH</v>
          </cell>
        </row>
        <row r="914">
          <cell r="A914">
            <v>7</v>
          </cell>
          <cell r="C914" t="str">
            <v>Berat jenis bahan  :</v>
          </cell>
          <cell r="L914" t="str">
            <v>NO.</v>
          </cell>
          <cell r="N914" t="str">
            <v>KOMPONEN</v>
          </cell>
          <cell r="P914" t="str">
            <v>SATUAN</v>
          </cell>
          <cell r="Q914" t="str">
            <v>KUANTITAS</v>
          </cell>
          <cell r="R914" t="str">
            <v>SATUAN</v>
          </cell>
          <cell r="S914" t="str">
            <v>HARGA</v>
          </cell>
        </row>
        <row r="915">
          <cell r="C915" t="str">
            <v>- Aspal AC - 10 atau AC - 20</v>
          </cell>
          <cell r="G915" t="str">
            <v>D1</v>
          </cell>
          <cell r="H915">
            <v>1.05</v>
          </cell>
          <cell r="I915" t="str">
            <v>Kg / Ltr</v>
          </cell>
          <cell r="R915" t="str">
            <v>(Rp.)</v>
          </cell>
          <cell r="S915" t="str">
            <v>(Rp.)</v>
          </cell>
        </row>
        <row r="916">
          <cell r="C916" t="str">
            <v>- Minyak Tanah / Pencair</v>
          </cell>
          <cell r="G916" t="str">
            <v>D2</v>
          </cell>
          <cell r="H916">
            <v>0.8</v>
          </cell>
          <cell r="I916" t="str">
            <v>Kg / Ltr</v>
          </cell>
        </row>
        <row r="917">
          <cell r="A917">
            <v>8</v>
          </cell>
          <cell r="C917" t="str">
            <v>Bahan dasar (aspal &amp; minyak pencair) semuanya</v>
          </cell>
        </row>
        <row r="918">
          <cell r="C918" t="str">
            <v>diterima dilokasi pekerjaan</v>
          </cell>
          <cell r="L918" t="str">
            <v>A.</v>
          </cell>
          <cell r="N918" t="str">
            <v>TENAGA</v>
          </cell>
        </row>
        <row r="919">
          <cell r="A919" t="str">
            <v/>
          </cell>
          <cell r="C919" t="str">
            <v/>
          </cell>
        </row>
        <row r="920">
          <cell r="A920" t="str">
            <v>II.</v>
          </cell>
          <cell r="C920" t="str">
            <v>URUTAN KERJA</v>
          </cell>
          <cell r="L920" t="str">
            <v>1.</v>
          </cell>
          <cell r="N920" t="str">
            <v>Pekerja</v>
          </cell>
          <cell r="O920" t="str">
            <v>(L01)</v>
          </cell>
          <cell r="P920" t="str">
            <v>Jam</v>
          </cell>
          <cell r="Q920">
            <v>2.8348688873139617E-2</v>
          </cell>
          <cell r="R920">
            <v>2857.14</v>
          </cell>
          <cell r="U920">
            <v>80.996172927002121</v>
          </cell>
        </row>
        <row r="921">
          <cell r="A921">
            <v>1</v>
          </cell>
          <cell r="C921" t="str">
            <v>Aspal dan minyak tanah dicampur dan dipanaskan</v>
          </cell>
          <cell r="L921" t="str">
            <v>2.</v>
          </cell>
          <cell r="N921" t="str">
            <v>Mandor</v>
          </cell>
          <cell r="O921" t="str">
            <v>(L03)</v>
          </cell>
          <cell r="P921" t="str">
            <v>Jam</v>
          </cell>
          <cell r="Q921">
            <v>2.8348688873139618E-3</v>
          </cell>
          <cell r="R921">
            <v>3214.29</v>
          </cell>
          <cell r="U921">
            <v>9.1120907158043938</v>
          </cell>
        </row>
        <row r="922">
          <cell r="C922" t="str">
            <v>sehingga menjadi campuran aspal cair</v>
          </cell>
        </row>
        <row r="923">
          <cell r="A923">
            <v>2</v>
          </cell>
          <cell r="C923" t="str">
            <v>Permukaan yang akan dilapis dibersihkan dari debu</v>
          </cell>
        </row>
        <row r="924">
          <cell r="C924" t="str">
            <v>dan kotoran dengan Air Compresor</v>
          </cell>
          <cell r="Q924" t="str">
            <v xml:space="preserve">JUMLAH HARGA TENAGA   </v>
          </cell>
          <cell r="U924">
            <v>90.10826364280652</v>
          </cell>
        </row>
        <row r="925">
          <cell r="A925">
            <v>3</v>
          </cell>
          <cell r="C925" t="str">
            <v>Campuran aspal cair disemprotkan dengan Asphalt</v>
          </cell>
        </row>
        <row r="926">
          <cell r="C926" t="str">
            <v>Sprayer ke atas permukaan yang akan dilapis</v>
          </cell>
          <cell r="L926" t="str">
            <v>B.</v>
          </cell>
          <cell r="N926" t="str">
            <v>BAHAN</v>
          </cell>
        </row>
        <row r="927">
          <cell r="A927">
            <v>4</v>
          </cell>
          <cell r="C927" t="str">
            <v>Angkutan Aspal dan Minyak Tanah menggunakan</v>
          </cell>
          <cell r="Q927" t="str">
            <v/>
          </cell>
        </row>
        <row r="928">
          <cell r="C928" t="str">
            <v>Dump Truck</v>
          </cell>
          <cell r="L928" t="str">
            <v>1.</v>
          </cell>
          <cell r="N928" t="str">
            <v>Aspal</v>
          </cell>
          <cell r="O928" t="str">
            <v>(M10)</v>
          </cell>
          <cell r="P928" t="str">
            <v>Kg</v>
          </cell>
          <cell r="Q928">
            <v>1.1000000000000001</v>
          </cell>
          <cell r="R928">
            <v>2086.6280000000002</v>
          </cell>
          <cell r="U928">
            <v>2295.2908000000002</v>
          </cell>
        </row>
        <row r="929">
          <cell r="L929" t="str">
            <v>2.</v>
          </cell>
          <cell r="N929" t="str">
            <v>Minyak Tanah</v>
          </cell>
          <cell r="O929" t="str">
            <v>(M11)</v>
          </cell>
          <cell r="P929" t="str">
            <v>Liter</v>
          </cell>
          <cell r="Q929">
            <v>5.2380952380952514E-2</v>
          </cell>
          <cell r="R929">
            <v>1650</v>
          </cell>
          <cell r="U929">
            <v>86.428571428571644</v>
          </cell>
        </row>
        <row r="930">
          <cell r="A930" t="str">
            <v>III.</v>
          </cell>
          <cell r="C930" t="str">
            <v>PEMAKAIAN BAHAN, ALAT DAN TENAGA</v>
          </cell>
        </row>
        <row r="932">
          <cell r="A932" t="str">
            <v xml:space="preserve">   1.</v>
          </cell>
          <cell r="C932" t="str">
            <v>BAHAN</v>
          </cell>
        </row>
        <row r="933">
          <cell r="C933" t="str">
            <v>Untuk mendapatkan 1 liter Lapis resap Pengikat</v>
          </cell>
        </row>
        <row r="934">
          <cell r="C934" t="str">
            <v>diperlukan :</v>
          </cell>
          <cell r="D934" t="str">
            <v>(1 liter x Fh)</v>
          </cell>
          <cell r="G934" t="str">
            <v>Pc</v>
          </cell>
          <cell r="H934">
            <v>1.1000000000000001</v>
          </cell>
          <cell r="I934" t="str">
            <v>liter</v>
          </cell>
          <cell r="J934" t="str">
            <v>Campuran</v>
          </cell>
          <cell r="Q934" t="str">
            <v xml:space="preserve">JUMLAH HARGA BAHAN   </v>
          </cell>
          <cell r="U934">
            <v>2381.7193714285718</v>
          </cell>
        </row>
        <row r="936">
          <cell r="C936" t="str">
            <v>Aspal</v>
          </cell>
          <cell r="D936" t="str">
            <v>= As x Pc x D1 : 100</v>
          </cell>
          <cell r="G936" t="str">
            <v>(M10)</v>
          </cell>
          <cell r="H936">
            <v>1.1000000000000001</v>
          </cell>
          <cell r="I936" t="str">
            <v>Kg</v>
          </cell>
          <cell r="L936" t="str">
            <v>C.</v>
          </cell>
          <cell r="N936" t="str">
            <v>PERALATAN</v>
          </cell>
        </row>
        <row r="937">
          <cell r="C937" t="str">
            <v>Minyak Tanah</v>
          </cell>
          <cell r="D937" t="str">
            <v>= K x Pc : 100</v>
          </cell>
          <cell r="G937" t="str">
            <v>(M11)</v>
          </cell>
          <cell r="H937">
            <v>5.2380952380952514E-2</v>
          </cell>
          <cell r="I937" t="str">
            <v>liter</v>
          </cell>
        </row>
        <row r="938">
          <cell r="L938" t="str">
            <v>1.</v>
          </cell>
          <cell r="N938" t="str">
            <v>Asphalt Sprayer  (E03)</v>
          </cell>
          <cell r="P938" t="str">
            <v>Jam</v>
          </cell>
          <cell r="Q938">
            <v>2.8348688873139618E-3</v>
          </cell>
          <cell r="R938">
            <v>30575.535383788432</v>
          </cell>
          <cell r="U938">
            <v>86.677633972468982</v>
          </cell>
        </row>
        <row r="939">
          <cell r="A939" t="str">
            <v>2.</v>
          </cell>
          <cell r="C939" t="str">
            <v>ALAT</v>
          </cell>
          <cell r="L939" t="str">
            <v>2.</v>
          </cell>
          <cell r="N939" t="str">
            <v>Air Compresor    (E05)</v>
          </cell>
          <cell r="P939" t="str">
            <v>Jam</v>
          </cell>
          <cell r="Q939">
            <v>1.7857142857142857E-3</v>
          </cell>
          <cell r="R939">
            <v>53840.365312835944</v>
          </cell>
          <cell r="U939">
            <v>96.143509487207041</v>
          </cell>
        </row>
        <row r="940">
          <cell r="A940" t="str">
            <v>2.a.</v>
          </cell>
          <cell r="C940" t="str">
            <v>APHALT SPRAYER</v>
          </cell>
          <cell r="G940" t="str">
            <v>(E03)</v>
          </cell>
          <cell r="L940" t="str">
            <v>3.</v>
          </cell>
          <cell r="N940" t="str">
            <v>Dump Truck</v>
          </cell>
          <cell r="O940" t="str">
            <v>(E08)</v>
          </cell>
          <cell r="P940" t="str">
            <v>Jam</v>
          </cell>
          <cell r="Q940">
            <v>2.8348688873139618E-3</v>
          </cell>
          <cell r="R940">
            <v>153645.58193291764</v>
          </cell>
          <cell r="U940">
            <v>435.56507989487642</v>
          </cell>
        </row>
        <row r="941">
          <cell r="C941" t="str">
            <v>Kapasitas alat</v>
          </cell>
          <cell r="G941" t="str">
            <v>V</v>
          </cell>
          <cell r="H941">
            <v>850</v>
          </cell>
          <cell r="I941" t="str">
            <v>liter</v>
          </cell>
        </row>
        <row r="942">
          <cell r="C942" t="str">
            <v>Faktor Efisiensi Alat</v>
          </cell>
          <cell r="G942" t="str">
            <v>Fa</v>
          </cell>
          <cell r="H942">
            <v>0.83</v>
          </cell>
          <cell r="I942" t="str">
            <v>-</v>
          </cell>
        </row>
        <row r="943">
          <cell r="C943" t="str">
            <v>Waktu Siklus (termasuk proses pemanasan)</v>
          </cell>
          <cell r="G943" t="str">
            <v>Ts</v>
          </cell>
          <cell r="H943">
            <v>2</v>
          </cell>
          <cell r="I943" t="str">
            <v>Jam</v>
          </cell>
        </row>
        <row r="945">
          <cell r="C945" t="str">
            <v>Kap.Prod. / jam =</v>
          </cell>
          <cell r="D945" t="str">
            <v>V x Fa</v>
          </cell>
          <cell r="G945" t="str">
            <v>Q1</v>
          </cell>
          <cell r="H945">
            <v>352.75</v>
          </cell>
          <cell r="I945" t="str">
            <v>liter</v>
          </cell>
        </row>
        <row r="946">
          <cell r="D946" t="str">
            <v>Ts</v>
          </cell>
          <cell r="Q946" t="str">
            <v xml:space="preserve">JUMLAH HARGA PERALATAN   </v>
          </cell>
          <cell r="U946">
            <v>618.38622335455238</v>
          </cell>
        </row>
        <row r="947">
          <cell r="C947" t="str">
            <v>Koefisien Alat / Ltr</v>
          </cell>
          <cell r="D947" t="str">
            <v xml:space="preserve"> = 1 : Q1</v>
          </cell>
          <cell r="G947" t="str">
            <v>(E03)</v>
          </cell>
          <cell r="H947">
            <v>2.8348688873139618E-3</v>
          </cell>
          <cell r="I947" t="str">
            <v>Jam</v>
          </cell>
        </row>
        <row r="948">
          <cell r="L948" t="str">
            <v>D.</v>
          </cell>
          <cell r="N948" t="str">
            <v>JUMLAH HARGA TENAGA, BAHAN DAN PERALATAN  ( A + B + C )</v>
          </cell>
          <cell r="U948">
            <v>3090.2138584259305</v>
          </cell>
        </row>
        <row r="949">
          <cell r="A949" t="str">
            <v>2.b.</v>
          </cell>
          <cell r="C949" t="str">
            <v>AIR COMPRESOR</v>
          </cell>
          <cell r="G949" t="str">
            <v>(E05)</v>
          </cell>
          <cell r="L949" t="str">
            <v>E.</v>
          </cell>
          <cell r="N949" t="str">
            <v>OVERHEAD &amp; PROFIT</v>
          </cell>
          <cell r="P949">
            <v>10</v>
          </cell>
          <cell r="Q949" t="str">
            <v>%  x  D</v>
          </cell>
          <cell r="U949">
            <v>309.02138584259308</v>
          </cell>
        </row>
        <row r="950">
          <cell r="C950" t="str">
            <v>Kapasitas Alat ------&gt;&gt;  diambil</v>
          </cell>
          <cell r="G950" t="str">
            <v>V</v>
          </cell>
          <cell r="H950">
            <v>700</v>
          </cell>
          <cell r="I950" t="str">
            <v>M2 / Jam</v>
          </cell>
          <cell r="L950" t="str">
            <v>F.</v>
          </cell>
          <cell r="N950" t="str">
            <v>HARGA SATUAN PEKERJAAN  ( D + E )</v>
          </cell>
          <cell r="U950">
            <v>3399.2352442685237</v>
          </cell>
        </row>
        <row r="951">
          <cell r="C951" t="str">
            <v>Aplikasi rata-rata</v>
          </cell>
          <cell r="G951" t="str">
            <v>Ap</v>
          </cell>
          <cell r="H951">
            <v>0.8</v>
          </cell>
          <cell r="I951" t="str">
            <v>liter / M2</v>
          </cell>
          <cell r="L951" t="str">
            <v>Note: 1</v>
          </cell>
          <cell r="N951" t="str">
            <v>SATUAN dapat berdasarkan atas jam operasi untuk Tenaga Kerja dan Peralatan, volume dan/atau ukuran</v>
          </cell>
        </row>
        <row r="952">
          <cell r="N952" t="str">
            <v>berat untuk bahan-bahan.</v>
          </cell>
        </row>
        <row r="953">
          <cell r="C953" t="str">
            <v xml:space="preserve">Kap. Prod. / jam = </v>
          </cell>
          <cell r="D953" t="str">
            <v>(V x Ap)</v>
          </cell>
          <cell r="G953" t="str">
            <v>Q2</v>
          </cell>
          <cell r="H953">
            <v>560</v>
          </cell>
          <cell r="I953" t="str">
            <v>liter</v>
          </cell>
          <cell r="L953">
            <v>2</v>
          </cell>
          <cell r="N953" t="str">
            <v>Kuantitas satuan adalah kuantitas setiap komponen untuk menyelesaikan satu satuan pekerjaan dari nomor</v>
          </cell>
        </row>
        <row r="954">
          <cell r="N954" t="str">
            <v>mata pembayaran.</v>
          </cell>
        </row>
        <row r="955">
          <cell r="C955" t="str">
            <v>Koefisien Alat / Ltr</v>
          </cell>
          <cell r="D955" t="str">
            <v xml:space="preserve"> = 1 : Q2</v>
          </cell>
          <cell r="G955" t="str">
            <v>(E05)</v>
          </cell>
          <cell r="H955">
            <v>1.7857142857142857E-3</v>
          </cell>
          <cell r="I955" t="str">
            <v>Jam</v>
          </cell>
          <cell r="L955">
            <v>3</v>
          </cell>
          <cell r="N955" t="str">
            <v>Biaya satuan untuk peralatan sudah termasuk bahan bakar, bahan habis dipakai dan operator.</v>
          </cell>
        </row>
        <row r="956">
          <cell r="L956">
            <v>4</v>
          </cell>
          <cell r="N956" t="str">
            <v>Biaya satuan sudah termasuk pengeluaran untuk seluruh pajak yang berkaitan (tetapi tidak termasuk PPN</v>
          </cell>
        </row>
        <row r="957">
          <cell r="J957" t="str">
            <v>Berlanjut ke halaman berikut</v>
          </cell>
          <cell r="N957" t="str">
            <v>yang dibayar dari kontrak) dan biaya-biaya lainnya.</v>
          </cell>
        </row>
        <row r="958">
          <cell r="A958" t="str">
            <v>ITEM PEMBAYARAN NO.</v>
          </cell>
          <cell r="D958" t="str">
            <v>:  4.2 (6)</v>
          </cell>
          <cell r="J958" t="str">
            <v>Analisa EI-426</v>
          </cell>
        </row>
        <row r="959">
          <cell r="A959" t="str">
            <v xml:space="preserve">JENIS PEKERJAAN                                  </v>
          </cell>
          <cell r="D959" t="str">
            <v>:  Aspal Utk. Pekerjaan Pelaburan</v>
          </cell>
        </row>
        <row r="960">
          <cell r="A960" t="str">
            <v>SATUAN PEMBAYARAN</v>
          </cell>
          <cell r="D960" t="str">
            <v>:  LITER</v>
          </cell>
          <cell r="J960" t="str">
            <v xml:space="preserve">         URAIAN ANALISA HARGA SATUAN</v>
          </cell>
        </row>
        <row r="961">
          <cell r="J961" t="str">
            <v>Lanjutan</v>
          </cell>
        </row>
        <row r="963">
          <cell r="A963" t="str">
            <v>No.</v>
          </cell>
          <cell r="C963" t="str">
            <v>U R A I A N</v>
          </cell>
          <cell r="G963" t="str">
            <v>KODE</v>
          </cell>
          <cell r="H963" t="str">
            <v>KOEF.</v>
          </cell>
          <cell r="I963" t="str">
            <v>SATUAN</v>
          </cell>
          <cell r="J963" t="str">
            <v>KETERANGAN</v>
          </cell>
        </row>
        <row r="966">
          <cell r="A966" t="str">
            <v>2.c.</v>
          </cell>
          <cell r="C966" t="str">
            <v>DUMP TRUCK (DT)</v>
          </cell>
          <cell r="G966" t="str">
            <v>(E08)</v>
          </cell>
        </row>
        <row r="967">
          <cell r="C967" t="str">
            <v>Sebagai alat pengangkut bahan dilokasi pekerjaan</v>
          </cell>
        </row>
        <row r="968">
          <cell r="C968" t="str">
            <v>Dump Truck melayani alat Asphalt Sprayer.</v>
          </cell>
        </row>
        <row r="969">
          <cell r="C969" t="str">
            <v>Kap.Prod. / jam = sama dengan Asphalt Sprayer</v>
          </cell>
          <cell r="G969" t="str">
            <v>Q3</v>
          </cell>
          <cell r="H969">
            <v>352.75</v>
          </cell>
          <cell r="I969" t="str">
            <v>liter</v>
          </cell>
        </row>
        <row r="971">
          <cell r="C971" t="str">
            <v>Koefisien Alat / Ltr</v>
          </cell>
          <cell r="D971" t="str">
            <v xml:space="preserve"> = 1 : Q3</v>
          </cell>
          <cell r="G971" t="str">
            <v>(E08)</v>
          </cell>
          <cell r="H971">
            <v>2.8348688873139618E-3</v>
          </cell>
          <cell r="I971" t="str">
            <v>Jam</v>
          </cell>
        </row>
        <row r="973">
          <cell r="A973" t="str">
            <v>3.</v>
          </cell>
          <cell r="C973" t="str">
            <v>TENAGA</v>
          </cell>
        </row>
        <row r="974">
          <cell r="C974" t="str">
            <v>Produksi menentukan : ASPHALT SPRAYER</v>
          </cell>
          <cell r="G974" t="str">
            <v>Q1</v>
          </cell>
          <cell r="H974">
            <v>352.75</v>
          </cell>
          <cell r="I974" t="str">
            <v>Ltr/Jam</v>
          </cell>
        </row>
        <row r="975">
          <cell r="C975" t="str">
            <v>Produksi / hari  =  Tk x Q1</v>
          </cell>
          <cell r="G975" t="str">
            <v>Qt</v>
          </cell>
          <cell r="H975">
            <v>2469.25</v>
          </cell>
          <cell r="I975" t="str">
            <v>Liter</v>
          </cell>
        </row>
        <row r="976">
          <cell r="C976" t="str">
            <v>Kebutuhan tenaga :</v>
          </cell>
        </row>
        <row r="977">
          <cell r="D977" t="str">
            <v>- Pekerja</v>
          </cell>
          <cell r="G977" t="str">
            <v>P</v>
          </cell>
          <cell r="H977">
            <v>10</v>
          </cell>
          <cell r="I977" t="str">
            <v>orang</v>
          </cell>
        </row>
        <row r="978">
          <cell r="D978" t="str">
            <v>- Mandor</v>
          </cell>
          <cell r="G978" t="str">
            <v>M</v>
          </cell>
          <cell r="H978">
            <v>1</v>
          </cell>
          <cell r="I978" t="str">
            <v>orang</v>
          </cell>
        </row>
        <row r="980">
          <cell r="C980" t="str">
            <v>Koefisien Tenaga / Ltr     :</v>
          </cell>
        </row>
        <row r="981">
          <cell r="D981" t="str">
            <v>- Pekerja</v>
          </cell>
          <cell r="E981" t="str">
            <v>= (Tk x P) / Qt</v>
          </cell>
          <cell r="G981" t="str">
            <v>(L01)</v>
          </cell>
          <cell r="H981">
            <v>2.8348688873139617E-2</v>
          </cell>
          <cell r="I981" t="str">
            <v>Jam</v>
          </cell>
        </row>
        <row r="982">
          <cell r="D982" t="str">
            <v>- Mandor</v>
          </cell>
          <cell r="E982" t="str">
            <v>= (Tk x M) / Qt</v>
          </cell>
          <cell r="G982" t="str">
            <v>(L03)</v>
          </cell>
          <cell r="H982">
            <v>2.8348688873139618E-3</v>
          </cell>
          <cell r="I982" t="str">
            <v>Jam</v>
          </cell>
        </row>
        <row r="984">
          <cell r="A984" t="str">
            <v>4.</v>
          </cell>
          <cell r="C984" t="str">
            <v>HARGA DASAR SATUAN UPAH, BAHAN DAN ALAT</v>
          </cell>
        </row>
        <row r="985">
          <cell r="C985" t="str">
            <v>Lihat lampiran.</v>
          </cell>
        </row>
        <row r="987">
          <cell r="A987" t="str">
            <v>5.</v>
          </cell>
          <cell r="C987" t="str">
            <v>ANALISA HARGA SATUAN PEKERJAAN</v>
          </cell>
        </row>
        <row r="988">
          <cell r="C988" t="str">
            <v>Lihat perhitungan dalam FORMULIR STANDAR UNTUK</v>
          </cell>
        </row>
        <row r="989">
          <cell r="C989" t="str">
            <v>PEREKEMAN ANALISA MASING-MASING HARGA</v>
          </cell>
        </row>
        <row r="990">
          <cell r="C990" t="str">
            <v>SATUAN.</v>
          </cell>
        </row>
        <row r="991">
          <cell r="C991" t="str">
            <v>Didapat Harga Satuan Pekerjaan :</v>
          </cell>
        </row>
        <row r="993">
          <cell r="C993" t="str">
            <v xml:space="preserve">Rp.  </v>
          </cell>
          <cell r="D993">
            <v>3399.2352442685237</v>
          </cell>
          <cell r="E993" t="str">
            <v xml:space="preserve"> / Liter</v>
          </cell>
        </row>
        <row r="996">
          <cell r="A996" t="str">
            <v>6.</v>
          </cell>
          <cell r="C996" t="str">
            <v>WAKTU PELAKSANAAN YANG DIPERLUKAN</v>
          </cell>
        </row>
        <row r="997">
          <cell r="C997" t="str">
            <v>Waktu pelaksanaan</v>
          </cell>
          <cell r="D997" t="str">
            <v>:  . . . . . . .  bulan</v>
          </cell>
        </row>
        <row r="999">
          <cell r="A999" t="str">
            <v>7.</v>
          </cell>
          <cell r="C999" t="str">
            <v>VOLUME PEKERJAAN YANG DIPERLUKAN</v>
          </cell>
        </row>
        <row r="1000">
          <cell r="C1000" t="str">
            <v>Volume pekerjaan  :</v>
          </cell>
          <cell r="D1000">
            <v>0</v>
          </cell>
          <cell r="E1000" t="str">
            <v>Liter</v>
          </cell>
        </row>
        <row r="1015">
          <cell r="C1015" t="str">
            <v/>
          </cell>
        </row>
        <row r="1017">
          <cell r="A1017" t="str">
            <v>ITEM PEMBAYARAN NO.</v>
          </cell>
          <cell r="D1017" t="str">
            <v>:  4.2 (7)</v>
          </cell>
          <cell r="J1017" t="str">
            <v>Analisa EI-427</v>
          </cell>
          <cell r="T1017" t="str">
            <v>Analisa EI-427</v>
          </cell>
        </row>
        <row r="1018">
          <cell r="A1018" t="str">
            <v>JENIS PEKERJAAN</v>
          </cell>
          <cell r="D1018" t="str">
            <v>:  Lapis Resap Pengikat</v>
          </cell>
        </row>
        <row r="1019">
          <cell r="A1019" t="str">
            <v>SATUAN PEMBAYARAN</v>
          </cell>
          <cell r="D1019" t="str">
            <v>:  LITER</v>
          </cell>
          <cell r="J1019" t="str">
            <v xml:space="preserve">         URAIAN ANALISA HARGA SATUAN</v>
          </cell>
          <cell r="L1019" t="str">
            <v>FORMULIR STANDAR UNTUK</v>
          </cell>
        </row>
        <row r="1020">
          <cell r="L1020" t="str">
            <v>PEREKAMAN ANALISA MASING-MASING HARGA SATUAN</v>
          </cell>
        </row>
        <row r="1021">
          <cell r="L1021" t="str">
            <v/>
          </cell>
        </row>
        <row r="1022">
          <cell r="A1022" t="str">
            <v>No.</v>
          </cell>
          <cell r="C1022" t="str">
            <v>U R A I A N</v>
          </cell>
          <cell r="G1022" t="str">
            <v>KODE</v>
          </cell>
          <cell r="H1022" t="str">
            <v>KOEF.</v>
          </cell>
          <cell r="I1022" t="str">
            <v>SATUAN</v>
          </cell>
          <cell r="J1022" t="str">
            <v>KETERANGAN</v>
          </cell>
        </row>
        <row r="1024">
          <cell r="L1024" t="str">
            <v>PROYEK</v>
          </cell>
          <cell r="O1024" t="str">
            <v>:</v>
          </cell>
        </row>
        <row r="1025">
          <cell r="A1025" t="str">
            <v>I.</v>
          </cell>
          <cell r="C1025" t="str">
            <v>ASUMSI</v>
          </cell>
          <cell r="L1025" t="str">
            <v>No. PAKET KONTRAK</v>
          </cell>
          <cell r="O1025" t="str">
            <v>:</v>
          </cell>
        </row>
        <row r="1026">
          <cell r="A1026">
            <v>1</v>
          </cell>
          <cell r="C1026" t="str">
            <v>Menggunakan alat berat (cara mekanik)</v>
          </cell>
          <cell r="L1026" t="str">
            <v>NAMA PAKET</v>
          </cell>
          <cell r="O1026" t="str">
            <v>:</v>
          </cell>
        </row>
        <row r="1027">
          <cell r="A1027">
            <v>2</v>
          </cell>
          <cell r="C1027" t="str">
            <v>Lokasi pekerjaan : sepanjang jalan</v>
          </cell>
          <cell r="L1027" t="str">
            <v>PROP / KAB / KODYA</v>
          </cell>
          <cell r="O1027" t="str">
            <v>:</v>
          </cell>
        </row>
        <row r="1028">
          <cell r="A1028">
            <v>3</v>
          </cell>
          <cell r="C1028" t="str">
            <v>Jarak rata-rata Base Camp ke lokasi pekerjaan</v>
          </cell>
          <cell r="G1028" t="str">
            <v>L</v>
          </cell>
          <cell r="H1028">
            <v>8.7249999999999996</v>
          </cell>
          <cell r="I1028" t="str">
            <v>KM</v>
          </cell>
          <cell r="L1028" t="str">
            <v>ITEM PEMBAYARAN NO.</v>
          </cell>
          <cell r="O1028" t="str">
            <v>:  4.2 (7)</v>
          </cell>
          <cell r="R1028" t="str">
            <v>PERKIRAAN VOL. PEK.</v>
          </cell>
          <cell r="T1028" t="str">
            <v>:</v>
          </cell>
          <cell r="U1028">
            <v>1</v>
          </cell>
        </row>
        <row r="1029">
          <cell r="A1029">
            <v>4</v>
          </cell>
          <cell r="C1029" t="str">
            <v>Jam kerja efektif per-hari</v>
          </cell>
          <cell r="G1029" t="str">
            <v>Tk</v>
          </cell>
          <cell r="H1029">
            <v>7</v>
          </cell>
          <cell r="I1029" t="str">
            <v>Jam</v>
          </cell>
          <cell r="L1029" t="str">
            <v>JENIS PEKERJAAN</v>
          </cell>
          <cell r="O1029" t="str">
            <v>:  Lapis Resap Pengikat</v>
          </cell>
          <cell r="R1029" t="str">
            <v>TOTAL HARGA (Rp.)</v>
          </cell>
          <cell r="T1029" t="str">
            <v>:</v>
          </cell>
          <cell r="U1029">
            <v>305360.27</v>
          </cell>
        </row>
        <row r="1030">
          <cell r="A1030">
            <v>5</v>
          </cell>
          <cell r="C1030" t="str">
            <v>Faktor kehilangan bahan</v>
          </cell>
          <cell r="G1030" t="str">
            <v>Fh</v>
          </cell>
          <cell r="H1030">
            <v>1.1000000000000001</v>
          </cell>
          <cell r="I1030" t="str">
            <v>-</v>
          </cell>
          <cell r="L1030" t="str">
            <v>SATUAN PEMBAYARAN</v>
          </cell>
          <cell r="O1030" t="str">
            <v>:  LITER</v>
          </cell>
          <cell r="R1030" t="str">
            <v>% THD. BIAYA PROYEK</v>
          </cell>
          <cell r="T1030" t="str">
            <v>:</v>
          </cell>
          <cell r="U1030" t="e">
            <v>#DIV/0!</v>
          </cell>
        </row>
        <row r="1031">
          <cell r="A1031">
            <v>6</v>
          </cell>
          <cell r="C1031" t="str">
            <v>Komposisi campuran :</v>
          </cell>
        </row>
        <row r="1032">
          <cell r="C1032" t="str">
            <v>- Aspal AC-10 atau AC-20</v>
          </cell>
          <cell r="G1032" t="str">
            <v>As</v>
          </cell>
          <cell r="H1032">
            <v>56</v>
          </cell>
          <cell r="I1032" t="str">
            <v>%</v>
          </cell>
          <cell r="J1032" t="str">
            <v xml:space="preserve"> 100 bagian</v>
          </cell>
        </row>
        <row r="1033">
          <cell r="C1033" t="str">
            <v>- Minyak Flux / Pencair</v>
          </cell>
          <cell r="G1033" t="str">
            <v>K</v>
          </cell>
          <cell r="H1033">
            <v>44</v>
          </cell>
          <cell r="I1033" t="str">
            <v>%</v>
          </cell>
          <cell r="J1033" t="str">
            <v xml:space="preserve"> 80   bagian</v>
          </cell>
          <cell r="Q1033" t="str">
            <v>PERKIRAAN</v>
          </cell>
          <cell r="R1033" t="str">
            <v>HARGA</v>
          </cell>
          <cell r="S1033" t="str">
            <v>JUMLAH</v>
          </cell>
        </row>
        <row r="1034">
          <cell r="A1034">
            <v>7</v>
          </cell>
          <cell r="C1034" t="str">
            <v>Berat jenis bahan :</v>
          </cell>
          <cell r="L1034" t="str">
            <v>NO.</v>
          </cell>
          <cell r="N1034" t="str">
            <v>KOMPONEN</v>
          </cell>
          <cell r="P1034" t="str">
            <v>SATUAN</v>
          </cell>
          <cell r="Q1034" t="str">
            <v>KUANTITAS</v>
          </cell>
          <cell r="R1034" t="str">
            <v>SATUAN</v>
          </cell>
          <cell r="S1034" t="str">
            <v>HARGA</v>
          </cell>
        </row>
        <row r="1035">
          <cell r="C1035" t="str">
            <v>- Aspal AC-10 atau AC-20</v>
          </cell>
          <cell r="G1035" t="str">
            <v>D1</v>
          </cell>
          <cell r="H1035">
            <v>1.03</v>
          </cell>
          <cell r="I1035" t="str">
            <v>Kg / liter</v>
          </cell>
          <cell r="R1035" t="str">
            <v>(Rp.)</v>
          </cell>
          <cell r="S1035" t="str">
            <v>(Rp.)</v>
          </cell>
        </row>
        <row r="1036">
          <cell r="C1036" t="str">
            <v>- Minyak Flux / Pencair</v>
          </cell>
          <cell r="G1036" t="str">
            <v>D2</v>
          </cell>
          <cell r="H1036">
            <v>0.8</v>
          </cell>
          <cell r="I1036" t="str">
            <v>Kg / liter</v>
          </cell>
        </row>
        <row r="1037">
          <cell r="A1037">
            <v>8</v>
          </cell>
          <cell r="C1037" t="str">
            <v>Bahan dasar (aspal &amp; minyak pencair) semuanya</v>
          </cell>
        </row>
        <row r="1038">
          <cell r="C1038" t="str">
            <v>diterima di lokasi pekerjaan</v>
          </cell>
          <cell r="L1038" t="str">
            <v>A.</v>
          </cell>
          <cell r="N1038" t="str">
            <v>TENAGA</v>
          </cell>
        </row>
        <row r="1040">
          <cell r="A1040" t="str">
            <v>II.</v>
          </cell>
          <cell r="C1040" t="str">
            <v>URUTAN KERJA</v>
          </cell>
          <cell r="L1040" t="str">
            <v>1.</v>
          </cell>
          <cell r="N1040" t="str">
            <v>Pekerja</v>
          </cell>
          <cell r="O1040" t="str">
            <v>(L01)</v>
          </cell>
          <cell r="P1040" t="str">
            <v>Jam</v>
          </cell>
          <cell r="Q1040">
            <v>2.8348688873139617E-2</v>
          </cell>
          <cell r="R1040">
            <v>2857.14</v>
          </cell>
          <cell r="U1040">
            <v>80.996172927002121</v>
          </cell>
        </row>
        <row r="1041">
          <cell r="A1041">
            <v>1</v>
          </cell>
          <cell r="C1041" t="str">
            <v>Aspal dan Minyak Flux dicampur dan dipanaskan</v>
          </cell>
          <cell r="L1041" t="str">
            <v>2.</v>
          </cell>
          <cell r="N1041" t="str">
            <v>Mandor</v>
          </cell>
          <cell r="O1041" t="str">
            <v>(L03)</v>
          </cell>
          <cell r="P1041" t="str">
            <v>Jam</v>
          </cell>
          <cell r="Q1041">
            <v>5.6697377746279237E-3</v>
          </cell>
          <cell r="R1041">
            <v>3214.29</v>
          </cell>
          <cell r="U1041">
            <v>18.224181431608788</v>
          </cell>
        </row>
        <row r="1042">
          <cell r="C1042" t="str">
            <v>sehingga menjadi campuran aspal cair</v>
          </cell>
        </row>
        <row r="1043">
          <cell r="A1043">
            <v>2</v>
          </cell>
          <cell r="C1043" t="str">
            <v>Permukaan yang akan dilapis dibersihkan dari debu</v>
          </cell>
        </row>
        <row r="1044">
          <cell r="C1044" t="str">
            <v>dan kotoran dengan Air Compressor</v>
          </cell>
          <cell r="Q1044" t="str">
            <v xml:space="preserve">JUMLAH HARGA TENAGA   </v>
          </cell>
          <cell r="U1044">
            <v>99.220354358610905</v>
          </cell>
        </row>
        <row r="1045">
          <cell r="A1045">
            <v>3</v>
          </cell>
          <cell r="C1045" t="str">
            <v>Campuran aspal cair disemprotkan dengan Asphalt</v>
          </cell>
        </row>
        <row r="1046">
          <cell r="C1046" t="str">
            <v>Sprayer ke atas permukaan yang akan dilapis.</v>
          </cell>
          <cell r="L1046" t="str">
            <v>B.</v>
          </cell>
          <cell r="N1046" t="str">
            <v>BAHAN</v>
          </cell>
        </row>
        <row r="1047">
          <cell r="A1047">
            <v>4</v>
          </cell>
          <cell r="C1047" t="str">
            <v>Angkutan Aspal &amp; Minyak Flux menggunakan Dump</v>
          </cell>
        </row>
        <row r="1048">
          <cell r="C1048" t="str">
            <v>Truck</v>
          </cell>
          <cell r="L1048" t="str">
            <v>1.</v>
          </cell>
          <cell r="N1048" t="str">
            <v>Aspal</v>
          </cell>
          <cell r="O1048" t="str">
            <v>(M10)</v>
          </cell>
          <cell r="P1048" t="str">
            <v>Kg</v>
          </cell>
          <cell r="Q1048">
            <v>0.63448000000000015</v>
          </cell>
          <cell r="R1048">
            <v>2086.6280000000002</v>
          </cell>
          <cell r="U1048">
            <v>1323.9237334400004</v>
          </cell>
        </row>
        <row r="1049">
          <cell r="L1049" t="str">
            <v>2.</v>
          </cell>
          <cell r="N1049" t="str">
            <v>Kerosene</v>
          </cell>
          <cell r="O1049" t="str">
            <v>(M11)</v>
          </cell>
          <cell r="P1049" t="str">
            <v>liter</v>
          </cell>
          <cell r="Q1049">
            <v>0.48400000000000004</v>
          </cell>
          <cell r="R1049">
            <v>1650</v>
          </cell>
          <cell r="U1049">
            <v>798.6</v>
          </cell>
        </row>
        <row r="1050">
          <cell r="A1050" t="str">
            <v>III.</v>
          </cell>
          <cell r="C1050" t="str">
            <v>PEMAKAIAN BAHAN, ALAT DAN TENAGA</v>
          </cell>
        </row>
        <row r="1052">
          <cell r="A1052" t="str">
            <v xml:space="preserve">   1.</v>
          </cell>
          <cell r="C1052" t="str">
            <v>BAHAN</v>
          </cell>
        </row>
        <row r="1053">
          <cell r="C1053" t="str">
            <v>Untuk mendapatkan 1 liter Lapis Resap Pengikat</v>
          </cell>
        </row>
        <row r="1054">
          <cell r="C1054" t="str">
            <v>diperlukan :</v>
          </cell>
          <cell r="D1054" t="str">
            <v>( 1 liter x Fh )</v>
          </cell>
          <cell r="G1054" t="str">
            <v>PC</v>
          </cell>
          <cell r="H1054">
            <v>1.1000000000000001</v>
          </cell>
          <cell r="I1054" t="str">
            <v>liter</v>
          </cell>
          <cell r="J1054" t="str">
            <v xml:space="preserve"> Campuran</v>
          </cell>
          <cell r="Q1054" t="str">
            <v xml:space="preserve">JUMLAH HARGA BAHAN   </v>
          </cell>
          <cell r="U1054">
            <v>2122.5237334400003</v>
          </cell>
        </row>
        <row r="1056">
          <cell r="A1056" t="str">
            <v xml:space="preserve">   1.a.</v>
          </cell>
          <cell r="C1056" t="str">
            <v>Aspal</v>
          </cell>
          <cell r="D1056" t="str">
            <v>=   As x PC x D1</v>
          </cell>
          <cell r="G1056" t="str">
            <v>(M10)</v>
          </cell>
          <cell r="H1056">
            <v>0.63448000000000015</v>
          </cell>
          <cell r="I1056" t="str">
            <v>Kg.</v>
          </cell>
          <cell r="L1056" t="str">
            <v>C.</v>
          </cell>
          <cell r="N1056" t="str">
            <v>PERALATAN</v>
          </cell>
        </row>
        <row r="1057">
          <cell r="A1057" t="str">
            <v xml:space="preserve">   1.b.</v>
          </cell>
          <cell r="C1057" t="str">
            <v>Minyak Flux</v>
          </cell>
          <cell r="D1057" t="str">
            <v>=   K x PC</v>
          </cell>
          <cell r="G1057" t="str">
            <v>(M11)</v>
          </cell>
          <cell r="H1057">
            <v>0.48400000000000004</v>
          </cell>
          <cell r="I1057" t="str">
            <v>liter</v>
          </cell>
        </row>
        <row r="1058">
          <cell r="L1058" t="str">
            <v>1.</v>
          </cell>
          <cell r="N1058" t="str">
            <v>Asphalt Sprayer  (E03)</v>
          </cell>
          <cell r="P1058" t="str">
            <v>Jam</v>
          </cell>
          <cell r="Q1058">
            <v>2.8348688873139618E-3</v>
          </cell>
          <cell r="R1058">
            <v>30575.535383788432</v>
          </cell>
          <cell r="U1058">
            <v>86.677633972468982</v>
          </cell>
        </row>
        <row r="1059">
          <cell r="A1059" t="str">
            <v xml:space="preserve">   2.</v>
          </cell>
          <cell r="C1059" t="str">
            <v>ALAT</v>
          </cell>
          <cell r="L1059" t="str">
            <v>2.</v>
          </cell>
          <cell r="N1059" t="str">
            <v>Air Compresor    (E05)</v>
          </cell>
          <cell r="P1059" t="str">
            <v>Jam</v>
          </cell>
          <cell r="Q1059">
            <v>2.0833333333333333E-3</v>
          </cell>
          <cell r="R1059">
            <v>53840.365312835944</v>
          </cell>
          <cell r="U1059">
            <v>112.16742773507488</v>
          </cell>
        </row>
        <row r="1060">
          <cell r="A1060" t="str">
            <v xml:space="preserve">   2.a.</v>
          </cell>
          <cell r="C1060" t="str">
            <v>ASPHALT SPRAYER</v>
          </cell>
          <cell r="G1060" t="str">
            <v>(E03)</v>
          </cell>
          <cell r="L1060" t="str">
            <v>3.</v>
          </cell>
          <cell r="N1060" t="str">
            <v>Dump Truck</v>
          </cell>
          <cell r="O1060" t="str">
            <v>(E08)</v>
          </cell>
          <cell r="P1060" t="str">
            <v>Jam</v>
          </cell>
          <cell r="Q1060">
            <v>2.8348688873139618E-3</v>
          </cell>
          <cell r="R1060">
            <v>153645.58193291764</v>
          </cell>
          <cell r="U1060">
            <v>435.56507989487642</v>
          </cell>
        </row>
        <row r="1061">
          <cell r="C1061" t="str">
            <v>Kapasitas alat</v>
          </cell>
          <cell r="G1061" t="str">
            <v>V</v>
          </cell>
          <cell r="H1061">
            <v>850</v>
          </cell>
          <cell r="I1061" t="str">
            <v>liter</v>
          </cell>
        </row>
        <row r="1062">
          <cell r="C1062" t="str">
            <v>Faktor efisiensi alat</v>
          </cell>
          <cell r="G1062" t="str">
            <v>Fa</v>
          </cell>
          <cell r="H1062">
            <v>0.83</v>
          </cell>
          <cell r="I1062" t="str">
            <v>-</v>
          </cell>
        </row>
        <row r="1063">
          <cell r="C1063" t="str">
            <v>Waktu Siklus (termasuk proses pemanasan)</v>
          </cell>
          <cell r="G1063" t="str">
            <v>Ts</v>
          </cell>
          <cell r="H1063">
            <v>2</v>
          </cell>
          <cell r="I1063" t="str">
            <v>Jam</v>
          </cell>
        </row>
        <row r="1065">
          <cell r="C1065" t="str">
            <v>Kap. Prod. / jam =</v>
          </cell>
          <cell r="D1065" t="str">
            <v>V x Fa</v>
          </cell>
          <cell r="G1065" t="str">
            <v>Q1</v>
          </cell>
          <cell r="H1065">
            <v>352.75</v>
          </cell>
          <cell r="I1065" t="str">
            <v>liter</v>
          </cell>
        </row>
        <row r="1066">
          <cell r="D1066" t="str">
            <v>Ts</v>
          </cell>
          <cell r="Q1066" t="str">
            <v xml:space="preserve">JUMLAH HARGA PERALATAN   </v>
          </cell>
          <cell r="U1066">
            <v>634.41014160242025</v>
          </cell>
        </row>
        <row r="1067">
          <cell r="C1067" t="str">
            <v>Koefisien Alat / Ltr</v>
          </cell>
          <cell r="D1067" t="str">
            <v xml:space="preserve"> =  1  :  Q1</v>
          </cell>
          <cell r="G1067" t="str">
            <v>(E03)</v>
          </cell>
          <cell r="H1067">
            <v>2.8348688873139618E-3</v>
          </cell>
          <cell r="I1067" t="str">
            <v>Jam</v>
          </cell>
        </row>
        <row r="1068">
          <cell r="L1068" t="str">
            <v>D.</v>
          </cell>
          <cell r="N1068" t="str">
            <v>JUMLAH HARGA TENAGA, BAHAN DAN PERALATAN  ( A + B + C )</v>
          </cell>
          <cell r="U1068">
            <v>2856.1542294010314</v>
          </cell>
        </row>
        <row r="1069">
          <cell r="A1069" t="str">
            <v xml:space="preserve">   2.b.</v>
          </cell>
          <cell r="C1069" t="str">
            <v>AIR COMPRESSOR</v>
          </cell>
          <cell r="G1069" t="str">
            <v>(E05)</v>
          </cell>
          <cell r="L1069" t="str">
            <v>E.</v>
          </cell>
          <cell r="N1069" t="str">
            <v>OVERHEAD &amp; PROFIT</v>
          </cell>
          <cell r="P1069">
            <v>10</v>
          </cell>
          <cell r="Q1069" t="str">
            <v>%  x  D</v>
          </cell>
          <cell r="U1069">
            <v>285.61542294010314</v>
          </cell>
        </row>
        <row r="1070">
          <cell r="C1070" t="str">
            <v xml:space="preserve">Kapasitas alat   -----&gt;&gt;   diambil </v>
          </cell>
          <cell r="G1070" t="str">
            <v>V</v>
          </cell>
          <cell r="H1070">
            <v>600</v>
          </cell>
          <cell r="I1070" t="str">
            <v>M2 / Jam</v>
          </cell>
          <cell r="L1070" t="str">
            <v>F.</v>
          </cell>
          <cell r="N1070" t="str">
            <v>HARGA SATUAN PEKERJAAN  ( D + E )</v>
          </cell>
          <cell r="U1070">
            <v>3141.7696523411346</v>
          </cell>
        </row>
        <row r="1071">
          <cell r="C1071" t="str">
            <v>Aplikasi Lapis Resap Pengikat rata-rata (Spesifikasi)</v>
          </cell>
          <cell r="G1071" t="str">
            <v>Ap</v>
          </cell>
          <cell r="H1071">
            <v>0.8</v>
          </cell>
          <cell r="I1071" t="str">
            <v>liter / M2</v>
          </cell>
          <cell r="L1071" t="str">
            <v>Note: 1</v>
          </cell>
          <cell r="N1071" t="str">
            <v>SATUAN dapat berdasarkan atas jam operasi untuk Tenaga Kerja dan Peralatan, volume dan/atau ukuran</v>
          </cell>
        </row>
        <row r="1072">
          <cell r="N1072" t="str">
            <v>berat untuk bahan-bahan.</v>
          </cell>
        </row>
        <row r="1073">
          <cell r="C1073" t="str">
            <v>Kap. Prod. / jam =</v>
          </cell>
          <cell r="D1073" t="str">
            <v>( V x Ap )</v>
          </cell>
          <cell r="G1073" t="str">
            <v>Q2</v>
          </cell>
          <cell r="H1073">
            <v>480</v>
          </cell>
          <cell r="I1073" t="str">
            <v>liter</v>
          </cell>
          <cell r="L1073">
            <v>2</v>
          </cell>
          <cell r="N1073" t="str">
            <v>Kuantitas satuan adalah kuantitas setiap komponen untuk menyelesaikan satu satuan pekerjaan dari nomor</v>
          </cell>
        </row>
        <row r="1074">
          <cell r="N1074" t="str">
            <v>mata pembayaran.</v>
          </cell>
        </row>
        <row r="1075">
          <cell r="C1075" t="str">
            <v>Koefisien Alat / Ltr</v>
          </cell>
          <cell r="D1075" t="str">
            <v xml:space="preserve"> =  1  :  Q2</v>
          </cell>
          <cell r="G1075" t="str">
            <v>(E05)</v>
          </cell>
          <cell r="H1075">
            <v>2.0833333333333333E-3</v>
          </cell>
          <cell r="I1075" t="str">
            <v>Jam</v>
          </cell>
          <cell r="L1075">
            <v>3</v>
          </cell>
          <cell r="N1075" t="str">
            <v>Biaya satuan untuk peralatan sudah termasuk bahan bakar, bahan habis dipakai dan operator.</v>
          </cell>
        </row>
        <row r="1076">
          <cell r="L1076">
            <v>4</v>
          </cell>
          <cell r="N1076" t="str">
            <v>Biaya satuan sudah termasuk pengeluaran untuk seluruh pajak yang berkaitan (tetapi tidak termasuk PPN</v>
          </cell>
        </row>
        <row r="1077">
          <cell r="J1077" t="str">
            <v>Berlanjut ke halaman berikut</v>
          </cell>
          <cell r="N1077" t="str">
            <v>yang dibayar dari kontrak) dan biaya-biaya lainnya.</v>
          </cell>
        </row>
        <row r="1078">
          <cell r="A1078" t="str">
            <v>ITEM PEMBAYARAN NO.</v>
          </cell>
          <cell r="D1078" t="str">
            <v>:  4.2 (7)</v>
          </cell>
          <cell r="J1078" t="str">
            <v>Analisa EI-427</v>
          </cell>
        </row>
        <row r="1079">
          <cell r="A1079" t="str">
            <v>JENIS PEKERJAAN</v>
          </cell>
          <cell r="D1079" t="str">
            <v>:  Lapis Resap Pengikat</v>
          </cell>
        </row>
        <row r="1080">
          <cell r="A1080" t="str">
            <v>SATUAN PEMBAYARAN</v>
          </cell>
          <cell r="D1080" t="str">
            <v>:  LITER</v>
          </cell>
          <cell r="J1080" t="str">
            <v xml:space="preserve">         URAIAN ANALISA HARGA SATUAN</v>
          </cell>
        </row>
        <row r="1081">
          <cell r="J1081" t="str">
            <v>Lanjutan</v>
          </cell>
        </row>
        <row r="1083">
          <cell r="A1083" t="str">
            <v>No.</v>
          </cell>
          <cell r="C1083" t="str">
            <v>U R A I A N</v>
          </cell>
          <cell r="G1083" t="str">
            <v>KODE</v>
          </cell>
          <cell r="H1083" t="str">
            <v>KOEF.</v>
          </cell>
          <cell r="I1083" t="str">
            <v>SATUAN</v>
          </cell>
          <cell r="J1083" t="str">
            <v>KETERANGAN</v>
          </cell>
        </row>
        <row r="1086">
          <cell r="A1086" t="str">
            <v xml:space="preserve">   2.c.</v>
          </cell>
          <cell r="C1086" t="str">
            <v>DUMP TRUCK</v>
          </cell>
          <cell r="G1086" t="str">
            <v>(E08)</v>
          </cell>
        </row>
        <row r="1087">
          <cell r="C1087" t="str">
            <v>Sebagai alat pengangkut bahan di lokasi pekerjaan,</v>
          </cell>
        </row>
        <row r="1088">
          <cell r="C1088" t="str">
            <v>Dump Truck melayani alat Asphalt Sprayer.</v>
          </cell>
        </row>
        <row r="1089">
          <cell r="C1089" t="str">
            <v>Kap. Prod. / jam =</v>
          </cell>
          <cell r="D1089" t="str">
            <v>sama dengan Asphalt Sprayer</v>
          </cell>
          <cell r="G1089" t="str">
            <v>Q3</v>
          </cell>
          <cell r="H1089">
            <v>352.75</v>
          </cell>
          <cell r="I1089" t="str">
            <v>liter</v>
          </cell>
        </row>
        <row r="1091">
          <cell r="C1091" t="str">
            <v>Koefisien Alat / Ltr</v>
          </cell>
          <cell r="D1091" t="str">
            <v xml:space="preserve"> =  1  :  Q3</v>
          </cell>
          <cell r="G1091" t="str">
            <v>(E08)</v>
          </cell>
          <cell r="H1091">
            <v>2.8348688873139618E-3</v>
          </cell>
          <cell r="I1091" t="str">
            <v>Jam</v>
          </cell>
        </row>
        <row r="1093">
          <cell r="A1093" t="str">
            <v xml:space="preserve">   3.</v>
          </cell>
          <cell r="C1093" t="str">
            <v>TENAGA</v>
          </cell>
        </row>
        <row r="1094">
          <cell r="C1094" t="str">
            <v>Produksi menentukan : ASPHALT SPRAYER</v>
          </cell>
          <cell r="G1094" t="str">
            <v>Q4</v>
          </cell>
          <cell r="H1094">
            <v>352.75</v>
          </cell>
          <cell r="I1094" t="str">
            <v>liter</v>
          </cell>
        </row>
        <row r="1095">
          <cell r="C1095" t="str">
            <v>Produksi Lapis Resap Pengikat / hari  =  Tk x Q4</v>
          </cell>
          <cell r="G1095" t="str">
            <v>Qt</v>
          </cell>
          <cell r="H1095">
            <v>2469.25</v>
          </cell>
          <cell r="I1095" t="str">
            <v>liter</v>
          </cell>
        </row>
        <row r="1096">
          <cell r="C1096" t="str">
            <v>Kebutuhan tenaga :</v>
          </cell>
        </row>
        <row r="1097">
          <cell r="D1097" t="str">
            <v>- Pekerja</v>
          </cell>
          <cell r="G1097" t="str">
            <v>P</v>
          </cell>
          <cell r="H1097">
            <v>10</v>
          </cell>
          <cell r="I1097" t="str">
            <v>orang</v>
          </cell>
        </row>
        <row r="1098">
          <cell r="D1098" t="str">
            <v>- Mandor</v>
          </cell>
          <cell r="G1098" t="str">
            <v>M</v>
          </cell>
          <cell r="H1098">
            <v>2</v>
          </cell>
          <cell r="I1098" t="str">
            <v>orang</v>
          </cell>
        </row>
        <row r="1100">
          <cell r="C1100" t="str">
            <v>Koefisien tenaga / liter   :</v>
          </cell>
        </row>
        <row r="1101">
          <cell r="D1101" t="str">
            <v>- Pekerja</v>
          </cell>
          <cell r="E1101" t="str">
            <v>= (Tk x P) : Qt</v>
          </cell>
          <cell r="G1101" t="str">
            <v>(L01)</v>
          </cell>
          <cell r="H1101">
            <v>2.8348688873139617E-2</v>
          </cell>
          <cell r="I1101" t="str">
            <v>Jam</v>
          </cell>
        </row>
        <row r="1102">
          <cell r="D1102" t="str">
            <v>- Mandor</v>
          </cell>
          <cell r="E1102" t="str">
            <v>= (Tk x M) : Qt</v>
          </cell>
          <cell r="G1102" t="str">
            <v>(L03)</v>
          </cell>
          <cell r="H1102">
            <v>5.6697377746279237E-3</v>
          </cell>
          <cell r="I1102" t="str">
            <v>Jam</v>
          </cell>
        </row>
        <row r="1104">
          <cell r="A1104" t="str">
            <v>4.</v>
          </cell>
          <cell r="C1104" t="str">
            <v>HARGA DASAR SATUAN UPAH, BAHAN DAN ALAT</v>
          </cell>
        </row>
        <row r="1105">
          <cell r="C1105" t="str">
            <v>Lihat lampiran.</v>
          </cell>
        </row>
        <row r="1107">
          <cell r="A1107" t="str">
            <v>5.</v>
          </cell>
          <cell r="C1107" t="str">
            <v>ANALISA HARGA SATUAN PEKERJAAN</v>
          </cell>
        </row>
        <row r="1108">
          <cell r="C1108" t="str">
            <v>Lihat perhitungan dalam FORMULIR STANDAR UNTUK</v>
          </cell>
        </row>
        <row r="1109">
          <cell r="C1109" t="str">
            <v>PEREKEMAN ANALISA MASING-MASING HARGA</v>
          </cell>
        </row>
        <row r="1110">
          <cell r="C1110" t="str">
            <v>SATUAN.</v>
          </cell>
        </row>
        <row r="1111">
          <cell r="C1111" t="str">
            <v>Didapat Harga Satuan Pekerjaan :</v>
          </cell>
        </row>
        <row r="1113">
          <cell r="C1113" t="str">
            <v xml:space="preserve">Rp.  </v>
          </cell>
          <cell r="D1113">
            <v>3141.7696523411346</v>
          </cell>
          <cell r="E1113" t="str">
            <v xml:space="preserve"> / liter.</v>
          </cell>
        </row>
        <row r="1116">
          <cell r="A1116" t="str">
            <v>6.</v>
          </cell>
          <cell r="C1116" t="str">
            <v>WAKTU PELAKSANAAN YANG DIPERLUKAN</v>
          </cell>
        </row>
        <row r="1117">
          <cell r="C1117" t="str">
            <v>Waktu pelaksanaan</v>
          </cell>
          <cell r="D1117" t="str">
            <v>:  . . . . . . .  bulan</v>
          </cell>
        </row>
        <row r="1119">
          <cell r="A1119" t="str">
            <v>7.</v>
          </cell>
          <cell r="C1119" t="str">
            <v>VOLUME PEKERJAAN YANG DIPERLUKAN</v>
          </cell>
        </row>
        <row r="1120">
          <cell r="C1120" t="str">
            <v>Volume pekerjaan  :</v>
          </cell>
          <cell r="D1120">
            <v>1</v>
          </cell>
          <cell r="E1120" t="str">
            <v>Liter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-DIV5"/>
    </sheetNames>
    <sheetDataSet>
      <sheetData sheetId="0">
        <row r="1">
          <cell r="A1" t="str">
            <v>ITEM PEMBAYARAN NO.</v>
          </cell>
          <cell r="D1" t="str">
            <v>:  5.1 (1)</v>
          </cell>
          <cell r="J1" t="str">
            <v>Analisa EI-511</v>
          </cell>
          <cell r="T1" t="str">
            <v>Analisa EI-511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 t="str">
            <v/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 xml:space="preserve">:  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 xml:space="preserve">:  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 xml:space="preserve">:  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 xml:space="preserve">:  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5.1 (1)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</v>
          </cell>
          <cell r="T13" t="str">
            <v>:</v>
          </cell>
          <cell r="U13">
            <v>304732.36582799954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>
            <v>7.251312267724303E-3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Proporsi Campuran :</v>
          </cell>
          <cell r="D17" t="str">
            <v>- Agregat Kasar</v>
          </cell>
          <cell r="G17" t="str">
            <v>Ak</v>
          </cell>
          <cell r="H17">
            <v>55</v>
          </cell>
          <cell r="I17" t="str">
            <v>%</v>
          </cell>
          <cell r="J17" t="str">
            <v xml:space="preserve"> Gradasi harus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D18" t="str">
            <v>- Agregat Halus</v>
          </cell>
          <cell r="G18" t="str">
            <v>Ah</v>
          </cell>
          <cell r="H18">
            <v>45</v>
          </cell>
          <cell r="I18" t="str">
            <v>%</v>
          </cell>
          <cell r="J18" t="str">
            <v xml:space="preserve"> memenuhi Spec.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 t="str">
            <v>II.</v>
          </cell>
          <cell r="C19" t="str">
            <v>URUTAN KERJA</v>
          </cell>
          <cell r="R19" t="str">
            <v>(Rp.)</v>
          </cell>
          <cell r="S19" t="str">
            <v>(Rp.)</v>
          </cell>
        </row>
        <row r="20">
          <cell r="A20">
            <v>1</v>
          </cell>
          <cell r="C20" t="str">
            <v>Wheel Loader mencampur dan memuat Agregat ke</v>
          </cell>
        </row>
        <row r="21">
          <cell r="C21" t="str">
            <v>dalam Dump Truck di Base Camp</v>
          </cell>
        </row>
        <row r="22">
          <cell r="A22">
            <v>2</v>
          </cell>
          <cell r="C22" t="str">
            <v>Dump Truck mengangkut Agregat ke lokasi</v>
          </cell>
          <cell r="L22" t="str">
            <v>A.</v>
          </cell>
          <cell r="N22" t="str">
            <v>TENAGA</v>
          </cell>
        </row>
        <row r="23">
          <cell r="C23" t="str">
            <v>pekerjaan dan dihampar dengan Motor Grader</v>
          </cell>
        </row>
        <row r="24">
          <cell r="A24">
            <v>3</v>
          </cell>
          <cell r="C24" t="str">
            <v>Hamparan Agregat dibasahi dengan Water Tank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C25" t="str">
            <v>Truck sebelum dipadatkan dengan Tandem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Roller dan Pneumatic Tire Roller</v>
          </cell>
        </row>
        <row r="27">
          <cell r="A27">
            <v>4</v>
          </cell>
          <cell r="C27" t="str">
            <v>Selama pemadatan,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A30" t="str">
            <v>III.</v>
          </cell>
          <cell r="C30" t="str">
            <v>PEMAKAIAN BAHAN, ALAT DAN TENAGA</v>
          </cell>
          <cell r="L30" t="str">
            <v>B.</v>
          </cell>
          <cell r="N30" t="str">
            <v>BAHAN</v>
          </cell>
        </row>
        <row r="32">
          <cell r="A32" t="str">
            <v xml:space="preserve">   1.</v>
          </cell>
          <cell r="C32" t="str">
            <v>BAHAN</v>
          </cell>
          <cell r="L32" t="str">
            <v>1.</v>
          </cell>
          <cell r="N32" t="str">
            <v>Agregat Kasar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C33" t="str">
            <v>- Agregat Kasar</v>
          </cell>
          <cell r="D33" t="str">
            <v>=  Ak x 1 M3 x Fk</v>
          </cell>
          <cell r="G33" t="str">
            <v>M03</v>
          </cell>
          <cell r="H33">
            <v>0.66</v>
          </cell>
          <cell r="I33" t="str">
            <v>M3</v>
          </cell>
          <cell r="L33" t="str">
            <v>2.</v>
          </cell>
          <cell r="N33" t="str">
            <v>Agregat Halus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Halus</v>
          </cell>
          <cell r="D34" t="str">
            <v>=  Ah x 1 M3 x Fk</v>
          </cell>
          <cell r="G34" t="str">
            <v>M04</v>
          </cell>
          <cell r="H34">
            <v>0.54</v>
          </cell>
          <cell r="I34" t="str">
            <v>M3</v>
          </cell>
        </row>
        <row r="36">
          <cell r="A36" t="str">
            <v xml:space="preserve">   2.</v>
          </cell>
          <cell r="C36" t="str">
            <v>ALAT</v>
          </cell>
        </row>
        <row r="37">
          <cell r="A37" t="str">
            <v xml:space="preserve">   2.a.</v>
          </cell>
          <cell r="C37" t="str">
            <v>WHEEL LOADER</v>
          </cell>
          <cell r="G37" t="str">
            <v>(E15)</v>
          </cell>
        </row>
        <row r="38">
          <cell r="C38" t="str">
            <v>Kapasitas bucket</v>
          </cell>
          <cell r="G38" t="str">
            <v>V</v>
          </cell>
          <cell r="H38">
            <v>1.5</v>
          </cell>
          <cell r="I38" t="str">
            <v>M3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Faktor bucket</v>
          </cell>
          <cell r="G39" t="str">
            <v>Fb</v>
          </cell>
          <cell r="H39">
            <v>0.9</v>
          </cell>
          <cell r="I39" t="str">
            <v>-</v>
          </cell>
        </row>
        <row r="40">
          <cell r="C40" t="str">
            <v>Faktor Efisiensi alat</v>
          </cell>
          <cell r="G40" t="str">
            <v>Fa</v>
          </cell>
          <cell r="H40">
            <v>0.83</v>
          </cell>
          <cell r="I40" t="str">
            <v>-</v>
          </cell>
          <cell r="L40" t="str">
            <v>C.</v>
          </cell>
          <cell r="N40" t="str">
            <v>PERALATAN</v>
          </cell>
        </row>
        <row r="41">
          <cell r="C41" t="str">
            <v>Waktu Siklus :</v>
          </cell>
          <cell r="G41" t="str">
            <v>Ts1</v>
          </cell>
          <cell r="L41" t="str">
            <v>1.</v>
          </cell>
          <cell r="N41" t="str">
            <v>Wheel Loader</v>
          </cell>
          <cell r="O41" t="str">
            <v>(E15)</v>
          </cell>
          <cell r="P41" t="str">
            <v>jam</v>
          </cell>
          <cell r="Q41">
            <v>3.5698348951360995E-2</v>
          </cell>
          <cell r="R41">
            <v>163808.13869490434</v>
          </cell>
          <cell r="U41">
            <v>5847.680096203635</v>
          </cell>
        </row>
        <row r="42">
          <cell r="C42" t="str">
            <v>- Mencampur</v>
          </cell>
          <cell r="G42" t="str">
            <v>T1</v>
          </cell>
          <cell r="H42">
            <v>1.5</v>
          </cell>
          <cell r="I42" t="str">
            <v>menit</v>
          </cell>
          <cell r="L42" t="str">
            <v>2.</v>
          </cell>
          <cell r="N42" t="str">
            <v>Dump Truck</v>
          </cell>
          <cell r="O42" t="str">
            <v>(E09)</v>
          </cell>
          <cell r="P42" t="str">
            <v>jam</v>
          </cell>
          <cell r="Q42">
            <v>0.14542063837680036</v>
          </cell>
          <cell r="R42">
            <v>70230.073977639215</v>
          </cell>
          <cell r="U42">
            <v>10212.90219107821</v>
          </cell>
        </row>
        <row r="43">
          <cell r="C43" t="str">
            <v>- Memuat dan lain-lain</v>
          </cell>
          <cell r="G43" t="str">
            <v>T2</v>
          </cell>
          <cell r="H43">
            <v>0.5</v>
          </cell>
          <cell r="I43" t="str">
            <v>menit</v>
          </cell>
          <cell r="L43" t="str">
            <v>3.</v>
          </cell>
          <cell r="N43" t="str">
            <v>Motor Grader</v>
          </cell>
          <cell r="O43" t="str">
            <v>(E13)</v>
          </cell>
          <cell r="P43" t="str">
            <v>jam</v>
          </cell>
          <cell r="Q43">
            <v>1.1713520749665328E-2</v>
          </cell>
          <cell r="R43">
            <v>201666.62574070093</v>
          </cell>
          <cell r="U43">
            <v>2362.2262051286921</v>
          </cell>
        </row>
        <row r="44">
          <cell r="G44" t="str">
            <v>Ts1</v>
          </cell>
          <cell r="H44">
            <v>2</v>
          </cell>
          <cell r="I44" t="str">
            <v>menit</v>
          </cell>
          <cell r="L44" t="str">
            <v>4.</v>
          </cell>
          <cell r="N44" t="str">
            <v>Vibratory Roller</v>
          </cell>
          <cell r="O44" t="str">
            <v>(E19)</v>
          </cell>
          <cell r="P44" t="str">
            <v>jam</v>
          </cell>
          <cell r="Q44">
            <v>1.7849174475680501E-2</v>
          </cell>
          <cell r="R44">
            <v>234734.82748629327</v>
          </cell>
          <cell r="U44">
            <v>4189.8228913216117</v>
          </cell>
        </row>
        <row r="45">
          <cell r="L45" t="str">
            <v>5.</v>
          </cell>
          <cell r="N45" t="str">
            <v>P. Tyre Roller</v>
          </cell>
          <cell r="O45" t="str">
            <v>(E18)</v>
          </cell>
          <cell r="P45" t="str">
            <v>jam</v>
          </cell>
          <cell r="Q45">
            <v>4.2838018741633201E-3</v>
          </cell>
          <cell r="R45">
            <v>113384.24751021285</v>
          </cell>
          <cell r="U45">
            <v>485.71565198484757</v>
          </cell>
        </row>
        <row r="46">
          <cell r="C46" t="str">
            <v>Kap. Prod. / jam =</v>
          </cell>
          <cell r="D46" t="str">
            <v>V x Fb x Fa x 60</v>
          </cell>
          <cell r="G46" t="str">
            <v>Q1</v>
          </cell>
          <cell r="H46">
            <v>28.012500000000003</v>
          </cell>
          <cell r="I46" t="str">
            <v>M3</v>
          </cell>
          <cell r="L46" t="str">
            <v>6.</v>
          </cell>
          <cell r="N46" t="str">
            <v>Water Tanker</v>
          </cell>
          <cell r="O46" t="str">
            <v>(E23)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D47" t="str">
            <v>Fk x Ts1</v>
          </cell>
          <cell r="L47" t="str">
            <v>7.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C48" t="str">
            <v>Koefisien Alat / M3</v>
          </cell>
          <cell r="D48" t="str">
            <v xml:space="preserve"> =  1  :  Q1</v>
          </cell>
          <cell r="G48" t="str">
            <v>(E15)</v>
          </cell>
          <cell r="H48">
            <v>3.5698348951360995E-2</v>
          </cell>
          <cell r="I48" t="str">
            <v>jam</v>
          </cell>
        </row>
        <row r="49">
          <cell r="Q49" t="str">
            <v xml:space="preserve">JUMLAH HARGA PERALATAN   </v>
          </cell>
          <cell r="U49">
            <v>24586.430098557481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(E09)</v>
          </cell>
        </row>
        <row r="51">
          <cell r="C51" t="str">
            <v>Kapasitas bak</v>
          </cell>
          <cell r="G51" t="str">
            <v>V</v>
          </cell>
          <cell r="H51">
            <v>6</v>
          </cell>
          <cell r="I51" t="str">
            <v>M3</v>
          </cell>
          <cell r="L51" t="str">
            <v>D.</v>
          </cell>
          <cell r="N51" t="str">
            <v>JUMLAH HARGA TENAGA, BAHAN DAN PERALATAN  ( A + B + C )</v>
          </cell>
          <cell r="U51">
            <v>277029.42347999959</v>
          </cell>
        </row>
        <row r="52">
          <cell r="C52" t="str">
            <v>Faktor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E.</v>
          </cell>
          <cell r="N52" t="str">
            <v>OVERHEAD &amp; PROFIT</v>
          </cell>
          <cell r="P52">
            <v>10</v>
          </cell>
          <cell r="Q52" t="str">
            <v>%  x  D</v>
          </cell>
          <cell r="U52">
            <v>27702.94234799996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F.</v>
          </cell>
          <cell r="N53" t="str">
            <v>HARGA SATUAN PEKERJAAN  ( D + E )</v>
          </cell>
          <cell r="U53">
            <v>304732.36582799954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Note: 1</v>
          </cell>
          <cell r="N54" t="str">
            <v>SATUAN dapat berdasarkan atas jam operasi untuk Tenaga Kerja dan Peralatan, volume dan/atau ukuran</v>
          </cell>
        </row>
        <row r="55">
          <cell r="C55" t="str">
            <v>Waktu Siklus  :  - Waktu memuat = V : Q1 x 60</v>
          </cell>
          <cell r="G55" t="str">
            <v>T1</v>
          </cell>
          <cell r="H55">
            <v>12.851405622489958</v>
          </cell>
          <cell r="I55" t="str">
            <v>menit</v>
          </cell>
          <cell r="N55" t="str">
            <v>berat untuk bahan-bahan.</v>
          </cell>
        </row>
        <row r="56">
          <cell r="C56" t="str">
            <v>- Waktu tempuh isi  =  (L : v1) x 60 menit</v>
          </cell>
          <cell r="G56" t="str">
            <v>T2</v>
          </cell>
          <cell r="H56">
            <v>11.633333333333333</v>
          </cell>
          <cell r="I56" t="str">
            <v>menit</v>
          </cell>
          <cell r="L56">
            <v>2</v>
          </cell>
          <cell r="N56" t="str">
            <v>Kuantitas satuan adalah kuantitas setiap komponen untuk menyelesaikan satu satuan pekerjaan dari nomor</v>
          </cell>
        </row>
        <row r="57">
          <cell r="C57" t="str">
            <v>- Waktu tempuh kosong  =  (L : v2) x 60 menit</v>
          </cell>
          <cell r="G57" t="str">
            <v>T3</v>
          </cell>
          <cell r="H57">
            <v>8.7249999999999996</v>
          </cell>
          <cell r="I57" t="str">
            <v>menit</v>
          </cell>
          <cell r="N57" t="str">
            <v>mata pembayaran.</v>
          </cell>
        </row>
        <row r="58">
          <cell r="C58" t="str">
            <v>- Dump dan lain-lain</v>
          </cell>
          <cell r="G58" t="str">
            <v>T4</v>
          </cell>
          <cell r="H58">
            <v>3</v>
          </cell>
          <cell r="I58" t="str">
            <v>menit</v>
          </cell>
          <cell r="L58">
            <v>3</v>
          </cell>
          <cell r="N58" t="str">
            <v>Biaya satuan untuk peralatan sudah termasuk bahan bakar, bahan habis dipakai dan operator.</v>
          </cell>
        </row>
        <row r="59">
          <cell r="G59" t="str">
            <v>Ts2</v>
          </cell>
          <cell r="H59">
            <v>36.20973895582329</v>
          </cell>
          <cell r="I59" t="str">
            <v>menit</v>
          </cell>
          <cell r="L59">
            <v>4</v>
          </cell>
          <cell r="N59" t="str">
            <v>Biaya satuan sudah termasuk pengeluaran untuk seluruh pajak yang berkaitan (tetapi tidak termasuk PPN</v>
          </cell>
        </row>
        <row r="60">
          <cell r="N60" t="str">
            <v>yang dibayar dari kontrak) dan biaya-biaya lainnya.</v>
          </cell>
        </row>
        <row r="61">
          <cell r="J61" t="str">
            <v>Berlanjut ke hal. berikut</v>
          </cell>
        </row>
        <row r="62">
          <cell r="A62" t="str">
            <v>ITEM PEMBAYARAN NO.</v>
          </cell>
          <cell r="D62" t="str">
            <v>:  5.1 (1)</v>
          </cell>
          <cell r="J62" t="str">
            <v>Analisa EI-511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Kap. Prod. / jam =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</v>
          </cell>
          <cell r="D72" t="str">
            <v xml:space="preserve"> =  1  :  Q2</v>
          </cell>
          <cell r="G72" t="str">
            <v>(E09)</v>
          </cell>
          <cell r="H72">
            <v>0.14542063837680036</v>
          </cell>
          <cell r="I72" t="str">
            <v>jam</v>
          </cell>
        </row>
        <row r="74">
          <cell r="A74" t="str">
            <v xml:space="preserve">   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KM/jam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 xml:space="preserve"> 3 x pp</v>
          </cell>
        </row>
        <row r="80">
          <cell r="C80" t="str">
            <v>Waktu Siklus :</v>
          </cell>
          <cell r="G80" t="str">
            <v>Ts3</v>
          </cell>
        </row>
        <row r="81">
          <cell r="C81" t="str">
            <v>- Perataan 1 lintasan  =  Lh : (v x 1000) x 60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 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 1  : 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 xml:space="preserve">   2.d.</v>
          </cell>
          <cell r="C89" t="str">
            <v>VIBRATORY ROLLER</v>
          </cell>
          <cell r="G89" t="str">
            <v>(E19)</v>
          </cell>
        </row>
        <row r="90">
          <cell r="C90" t="str">
            <v>Kecepatan rata-rata alat</v>
          </cell>
          <cell r="G90" t="str">
            <v>v</v>
          </cell>
          <cell r="H90">
            <v>3</v>
          </cell>
          <cell r="I90" t="str">
            <v>KM/jam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 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 1  :  Q4</v>
          </cell>
          <cell r="G97" t="str">
            <v>(E19)</v>
          </cell>
          <cell r="H97">
            <v>1.7849174475680501E-2</v>
          </cell>
          <cell r="I97" t="str">
            <v>jam</v>
          </cell>
        </row>
        <row r="99">
          <cell r="A99" t="str">
            <v xml:space="preserve">   2.e.</v>
          </cell>
          <cell r="C99" t="str">
            <v>PNEUMATIC TIRE ROLLER</v>
          </cell>
          <cell r="G99" t="str">
            <v>(E18)</v>
          </cell>
        </row>
        <row r="100">
          <cell r="C100" t="str">
            <v>Kecepatan rata-rata alat</v>
          </cell>
          <cell r="G100" t="str">
            <v>v</v>
          </cell>
          <cell r="H100">
            <v>5</v>
          </cell>
          <cell r="I100" t="str">
            <v>KM/jam</v>
          </cell>
        </row>
        <row r="101">
          <cell r="C101" t="str">
            <v>Lebar efektif pemadatan</v>
          </cell>
          <cell r="G101" t="str">
            <v>b</v>
          </cell>
          <cell r="H101">
            <v>1.5</v>
          </cell>
          <cell r="I101" t="str">
            <v>M</v>
          </cell>
        </row>
        <row r="102">
          <cell r="C102" t="str">
            <v>Jumlah lintasan</v>
          </cell>
          <cell r="G102" t="str">
            <v>n</v>
          </cell>
          <cell r="H102">
            <v>4</v>
          </cell>
          <cell r="I102" t="str">
            <v>lintasan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 Prod. / jam =</v>
          </cell>
          <cell r="D105" t="str">
            <v>(v x 1000) x b x t x Fa</v>
          </cell>
          <cell r="G105" t="str">
            <v>Q5</v>
          </cell>
          <cell r="H105">
            <v>233.4375</v>
          </cell>
          <cell r="I105" t="str">
            <v>M3</v>
          </cell>
        </row>
        <row r="106">
          <cell r="D106" t="str">
            <v>n</v>
          </cell>
        </row>
        <row r="107">
          <cell r="C107" t="str">
            <v>Koefisien Alat / M3</v>
          </cell>
          <cell r="D107" t="str">
            <v xml:space="preserve"> =  1  :  Q5</v>
          </cell>
          <cell r="G107" t="str">
            <v>(E18)</v>
          </cell>
          <cell r="H107">
            <v>4.2838018741633201E-3</v>
          </cell>
          <cell r="I107" t="str">
            <v>jam</v>
          </cell>
        </row>
        <row r="109">
          <cell r="A109" t="str">
            <v xml:space="preserve">   2.f.</v>
          </cell>
          <cell r="C109" t="str">
            <v>WATER TANK TRUCK</v>
          </cell>
          <cell r="G109" t="str">
            <v>(E23)</v>
          </cell>
        </row>
        <row r="110">
          <cell r="C110" t="str">
            <v>Volume tanki air</v>
          </cell>
          <cell r="G110" t="str">
            <v>V</v>
          </cell>
          <cell r="H110">
            <v>4</v>
          </cell>
          <cell r="I110" t="str">
            <v>M3</v>
          </cell>
        </row>
        <row r="111">
          <cell r="C111" t="str">
            <v>Kebutuhan air / M3 agregat padat</v>
          </cell>
          <cell r="G111" t="str">
            <v>Wc</v>
          </cell>
          <cell r="H111">
            <v>7.0000000000000007E-2</v>
          </cell>
          <cell r="I111" t="str">
            <v>M3</v>
          </cell>
        </row>
        <row r="112">
          <cell r="C112" t="str">
            <v>Pengisian tanki / jam</v>
          </cell>
          <cell r="G112" t="str">
            <v>n</v>
          </cell>
          <cell r="H112">
            <v>1</v>
          </cell>
          <cell r="I112" t="str">
            <v>kali</v>
          </cell>
        </row>
        <row r="113">
          <cell r="C113" t="str">
            <v>Faktor Efisiensi alat</v>
          </cell>
          <cell r="G113" t="str">
            <v>Fa</v>
          </cell>
          <cell r="H113">
            <v>0.83</v>
          </cell>
          <cell r="I113" t="str">
            <v>-</v>
          </cell>
        </row>
        <row r="115">
          <cell r="C115" t="str">
            <v>Kap. Prod. / jam =</v>
          </cell>
          <cell r="D115" t="str">
            <v>V x n x Fa</v>
          </cell>
          <cell r="G115" t="str">
            <v>Q6</v>
          </cell>
          <cell r="H115">
            <v>47.428571428571423</v>
          </cell>
          <cell r="I115" t="str">
            <v>M3</v>
          </cell>
        </row>
        <row r="116">
          <cell r="D116" t="str">
            <v>Wc</v>
          </cell>
        </row>
        <row r="117">
          <cell r="C117" t="str">
            <v>Koefisien Alat / M3</v>
          </cell>
          <cell r="D117" t="str">
            <v xml:space="preserve"> =  1  :  Q6</v>
          </cell>
          <cell r="G117" t="str">
            <v>(E23)</v>
          </cell>
          <cell r="H117">
            <v>2.1084337349397592E-2</v>
          </cell>
          <cell r="I117" t="str">
            <v>jam</v>
          </cell>
        </row>
        <row r="120">
          <cell r="J120" t="str">
            <v>Berlanjut ke hal. berikut</v>
          </cell>
        </row>
        <row r="121">
          <cell r="A121" t="str">
            <v>ITEM PEMBAYARAN NO.</v>
          </cell>
          <cell r="D121" t="str">
            <v>:  5.1 (1)</v>
          </cell>
          <cell r="J121" t="str">
            <v>Analisa EI-511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2.g.</v>
          </cell>
          <cell r="C129" t="str">
            <v>ALAT BANTU</v>
          </cell>
          <cell r="J129" t="str">
            <v xml:space="preserve"> Lump Sum</v>
          </cell>
        </row>
        <row r="130">
          <cell r="C130" t="str">
            <v>Diperlukan   :</v>
          </cell>
        </row>
        <row r="131">
          <cell r="C131" t="str">
            <v>- Kereta dorong</v>
          </cell>
          <cell r="D131" t="str">
            <v>=  2  buah.</v>
          </cell>
        </row>
        <row r="132">
          <cell r="C132" t="str">
            <v>- Sekop</v>
          </cell>
          <cell r="D132" t="str">
            <v>=  3  buah.</v>
          </cell>
        </row>
        <row r="133">
          <cell r="C133" t="str">
            <v>- Garpu</v>
          </cell>
          <cell r="D133" t="str">
            <v>=  2  buah.</v>
          </cell>
        </row>
        <row r="135">
          <cell r="A135" t="str">
            <v xml:space="preserve">   3.</v>
          </cell>
          <cell r="C135" t="str">
            <v>TENAGA</v>
          </cell>
        </row>
        <row r="136">
          <cell r="C136" t="str">
            <v>Produksi menentukan : WHEEL LOADER</v>
          </cell>
          <cell r="G136" t="str">
            <v>Q1</v>
          </cell>
          <cell r="H136">
            <v>28.012500000000003</v>
          </cell>
          <cell r="I136" t="str">
            <v>M3/jam</v>
          </cell>
        </row>
        <row r="137">
          <cell r="C137" t="str">
            <v>Produksi agregat / hari  =  Tk x Q1</v>
          </cell>
          <cell r="G137" t="str">
            <v>Qt</v>
          </cell>
          <cell r="H137">
            <v>196.08750000000003</v>
          </cell>
          <cell r="I137" t="str">
            <v>M3</v>
          </cell>
        </row>
        <row r="138">
          <cell r="C138" t="str">
            <v>Kebutuhan tenaga :</v>
          </cell>
        </row>
        <row r="139">
          <cell r="D139" t="str">
            <v>- Pekerja</v>
          </cell>
          <cell r="G139" t="str">
            <v>P</v>
          </cell>
          <cell r="H139">
            <v>7</v>
          </cell>
          <cell r="I139" t="str">
            <v>orang</v>
          </cell>
        </row>
        <row r="140">
          <cell r="D140" t="str">
            <v>- Mandor</v>
          </cell>
          <cell r="G140" t="str">
            <v>M</v>
          </cell>
          <cell r="H140">
            <v>1</v>
          </cell>
          <cell r="I140" t="str">
            <v>orang</v>
          </cell>
        </row>
        <row r="142">
          <cell r="C142" t="str">
            <v>Koefisien tenaga / M3   :</v>
          </cell>
        </row>
        <row r="143">
          <cell r="D143" t="str">
            <v>- Pekerja</v>
          </cell>
          <cell r="E143" t="str">
            <v>= (Tk x P) : Qt</v>
          </cell>
          <cell r="G143" t="str">
            <v>(L01)</v>
          </cell>
          <cell r="H143">
            <v>0.24988844265952695</v>
          </cell>
          <cell r="I143" t="str">
            <v>jam</v>
          </cell>
        </row>
        <row r="144">
          <cell r="D144" t="str">
            <v>- Mandor</v>
          </cell>
          <cell r="E144" t="str">
            <v>= (Tk x M) : Qt</v>
          </cell>
          <cell r="G144" t="str">
            <v>(L03)</v>
          </cell>
          <cell r="H144">
            <v>3.5698348951360995E-2</v>
          </cell>
          <cell r="I144" t="str">
            <v>jam</v>
          </cell>
        </row>
        <row r="146">
          <cell r="A146" t="str">
            <v>4.</v>
          </cell>
          <cell r="C146" t="str">
            <v>HARGA DASAR SATUAN UPAH, BAHAN DAN ALAT</v>
          </cell>
        </row>
        <row r="147">
          <cell r="C147" t="str">
            <v>Lihat lampiran.</v>
          </cell>
        </row>
        <row r="149">
          <cell r="A149" t="str">
            <v>5.</v>
          </cell>
          <cell r="C149" t="str">
            <v>ANALISA HARGA SATUAN PEKERJAAN</v>
          </cell>
        </row>
        <row r="150">
          <cell r="C150" t="str">
            <v>Lihat perhitungan dalam FORMULIR STANDAR UNTUK</v>
          </cell>
        </row>
        <row r="151">
          <cell r="C151" t="str">
            <v>PEREKAMAN ANALISA MASING-MASING HARGA</v>
          </cell>
        </row>
        <row r="152">
          <cell r="C152" t="str">
            <v>SATUAN.</v>
          </cell>
        </row>
        <row r="153">
          <cell r="C153" t="str">
            <v>Didapat Harga Satuan Pekerjaan :</v>
          </cell>
        </row>
        <row r="155">
          <cell r="C155" t="str">
            <v xml:space="preserve">Rp.  </v>
          </cell>
          <cell r="D155">
            <v>304732.36582799954</v>
          </cell>
          <cell r="E155" t="str">
            <v xml:space="preserve"> / M3.</v>
          </cell>
        </row>
        <row r="158">
          <cell r="A158" t="str">
            <v>6.</v>
          </cell>
          <cell r="C158" t="str">
            <v>WAKTU PELAKSANAAN YANG DIPERLUKAN</v>
          </cell>
        </row>
        <row r="159">
          <cell r="C159" t="str">
            <v>Masa Pelaksanaan :</v>
          </cell>
          <cell r="D159" t="str">
            <v>. . . . . . . . . . . .</v>
          </cell>
          <cell r="E159" t="str">
            <v>bulan</v>
          </cell>
        </row>
        <row r="161">
          <cell r="A161" t="str">
            <v>7.</v>
          </cell>
          <cell r="C161" t="str">
            <v>VOLUME PEKERJAAN YANG DIPERLUKAN</v>
          </cell>
        </row>
        <row r="162">
          <cell r="C162" t="str">
            <v>Volume pekerjaan  :</v>
          </cell>
          <cell r="D162">
            <v>1</v>
          </cell>
          <cell r="E162" t="str">
            <v>M3</v>
          </cell>
        </row>
        <row r="180">
          <cell r="A180" t="str">
            <v>ITEM PEMBAYARAN NO.</v>
          </cell>
          <cell r="D180" t="str">
            <v>:  5.1 (2)</v>
          </cell>
          <cell r="J180" t="str">
            <v>Analisa EI-512</v>
          </cell>
          <cell r="T180" t="str">
            <v>Analisa EI-512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H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 t="str">
            <v/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 xml:space="preserve">:  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 xml:space="preserve">:  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 xml:space="preserve">:  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 xml:space="preserve">:  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5.1 (2)</v>
          </cell>
          <cell r="R191" t="str">
            <v>PERKIRAAN VOL. PEK.</v>
          </cell>
          <cell r="T191" t="str">
            <v>:</v>
          </cell>
          <cell r="U191">
            <v>1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</v>
          </cell>
          <cell r="T192" t="str">
            <v>:</v>
          </cell>
          <cell r="U192">
            <v>339061.22823589185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>
            <v>8.0681907126475844E-3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Proporsi Campuran :</v>
          </cell>
          <cell r="D196" t="str">
            <v>- Agregat Kasar</v>
          </cell>
          <cell r="G196" t="str">
            <v>Ak</v>
          </cell>
          <cell r="H196">
            <v>35</v>
          </cell>
          <cell r="I196" t="str">
            <v>%</v>
          </cell>
          <cell r="J196" t="str">
            <v xml:space="preserve"> Gradasi harus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D197" t="str">
            <v>- Agregat Halus</v>
          </cell>
          <cell r="G197" t="str">
            <v>Ah</v>
          </cell>
          <cell r="H197">
            <v>20</v>
          </cell>
          <cell r="I197" t="str">
            <v>%</v>
          </cell>
          <cell r="J197" t="str">
            <v xml:space="preserve"> memenuhi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Sirtu</v>
          </cell>
          <cell r="G198" t="str">
            <v>St</v>
          </cell>
          <cell r="H198">
            <v>45</v>
          </cell>
          <cell r="I198" t="str">
            <v>%</v>
          </cell>
          <cell r="J198" t="str">
            <v xml:space="preserve"> Spesifikasi</v>
          </cell>
          <cell r="R198" t="str">
            <v>(Rp.)</v>
          </cell>
          <cell r="S198" t="str">
            <v>(Rp.)</v>
          </cell>
        </row>
        <row r="199">
          <cell r="A199" t="str">
            <v>II.</v>
          </cell>
          <cell r="C199" t="str">
            <v>URUTAN KERJA</v>
          </cell>
        </row>
        <row r="200">
          <cell r="A200">
            <v>1</v>
          </cell>
          <cell r="C200" t="str">
            <v>Wheel Loader mencampur dan memuat Agregat ke</v>
          </cell>
        </row>
        <row r="201">
          <cell r="C201" t="str">
            <v>dalam Dump Truck di Base Camp</v>
          </cell>
          <cell r="L201" t="str">
            <v>A.</v>
          </cell>
          <cell r="N201" t="str">
            <v>TENAGA</v>
          </cell>
        </row>
        <row r="202">
          <cell r="A202">
            <v>2</v>
          </cell>
          <cell r="C202" t="str">
            <v>Dump Truck mengangkut Agregat ke lokasi</v>
          </cell>
        </row>
        <row r="203">
          <cell r="C203" t="str">
            <v>pekerjaan dan dihampar dengan Motor Grader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A204">
            <v>3</v>
          </cell>
          <cell r="C204" t="str">
            <v>Hamparan Agregat dibasahi dengan Water Tank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C205" t="str">
            <v>Truck sebelum dipadatkan dengan Tandem</v>
          </cell>
        </row>
        <row r="206">
          <cell r="C206" t="str">
            <v>Roller dan Pneumatic Tire Roller</v>
          </cell>
        </row>
        <row r="207">
          <cell r="A207">
            <v>4</v>
          </cell>
          <cell r="C207" t="str">
            <v>Selama pemadatan,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0">
          <cell r="A210" t="str">
            <v>III.</v>
          </cell>
          <cell r="C210" t="str">
            <v>PEMAKAIAN BAHAN, ALAT DAN TENAGA</v>
          </cell>
        </row>
        <row r="211">
          <cell r="A211" t="str">
            <v xml:space="preserve">   1.</v>
          </cell>
          <cell r="C211" t="str">
            <v>BAHAN</v>
          </cell>
          <cell r="L211" t="str">
            <v>1.</v>
          </cell>
          <cell r="N211" t="str">
            <v>Agregat Kasar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C212" t="str">
            <v>- Agregat Kasar</v>
          </cell>
          <cell r="D212" t="str">
            <v>=  Ak x 1 M3 x Fk</v>
          </cell>
          <cell r="G212" t="str">
            <v>M03</v>
          </cell>
          <cell r="H212">
            <v>0.42</v>
          </cell>
          <cell r="I212" t="str">
            <v>M3</v>
          </cell>
          <cell r="L212" t="str">
            <v>2.</v>
          </cell>
          <cell r="N212" t="str">
            <v>Agregat Halus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Halus</v>
          </cell>
          <cell r="D213" t="str">
            <v>=  Ah x 1 M3 x Fk</v>
          </cell>
          <cell r="G213" t="str">
            <v>M04</v>
          </cell>
          <cell r="H213">
            <v>0.24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Sirtu</v>
          </cell>
          <cell r="D214" t="str">
            <v>=  St x 1 M3 x Fk</v>
          </cell>
          <cell r="G214" t="str">
            <v>M16</v>
          </cell>
          <cell r="H214">
            <v>0.54</v>
          </cell>
          <cell r="I214" t="str">
            <v>M3</v>
          </cell>
        </row>
        <row r="215">
          <cell r="A215" t="str">
            <v xml:space="preserve">   2.</v>
          </cell>
          <cell r="C215" t="str">
            <v>ALAT</v>
          </cell>
        </row>
        <row r="216">
          <cell r="A216" t="str">
            <v xml:space="preserve">   2.a.</v>
          </cell>
          <cell r="C216" t="str">
            <v>WHEEL LOADER</v>
          </cell>
          <cell r="G216" t="str">
            <v>(E15)</v>
          </cell>
        </row>
        <row r="217">
          <cell r="C217" t="str">
            <v>Kapasitas bucket</v>
          </cell>
          <cell r="G217" t="str">
            <v>V</v>
          </cell>
          <cell r="H217">
            <v>1.5</v>
          </cell>
          <cell r="I217" t="str">
            <v>M3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Faktor bucket</v>
          </cell>
          <cell r="G218" t="str">
            <v>Fb</v>
          </cell>
          <cell r="H218">
            <v>0.9</v>
          </cell>
          <cell r="I218" t="str">
            <v>-</v>
          </cell>
        </row>
        <row r="219">
          <cell r="C219" t="str">
            <v>Faktor Efisiensi alat</v>
          </cell>
          <cell r="G219" t="str">
            <v>Fa</v>
          </cell>
          <cell r="H219">
            <v>0.83</v>
          </cell>
          <cell r="I219" t="str">
            <v>-</v>
          </cell>
          <cell r="L219" t="str">
            <v>C.</v>
          </cell>
          <cell r="N219" t="str">
            <v>PERALATAN</v>
          </cell>
        </row>
        <row r="220">
          <cell r="C220" t="str">
            <v>Waktu Siklus :</v>
          </cell>
          <cell r="G220" t="str">
            <v>Ts1</v>
          </cell>
          <cell r="L220" t="str">
            <v>1.</v>
          </cell>
          <cell r="N220" t="str">
            <v>Wheel Loader</v>
          </cell>
          <cell r="O220" t="str">
            <v>(E15)</v>
          </cell>
          <cell r="P220" t="str">
            <v>jam</v>
          </cell>
          <cell r="Q220">
            <v>3.5698348951360995E-2</v>
          </cell>
          <cell r="R220">
            <v>163808.13869490434</v>
          </cell>
          <cell r="U220">
            <v>5847.680096203635</v>
          </cell>
        </row>
        <row r="221">
          <cell r="C221" t="str">
            <v>- Mencampur</v>
          </cell>
          <cell r="G221" t="str">
            <v>T1</v>
          </cell>
          <cell r="H221">
            <v>1.5</v>
          </cell>
          <cell r="I221" t="str">
            <v>menit</v>
          </cell>
          <cell r="L221" t="str">
            <v>2.</v>
          </cell>
          <cell r="N221" t="str">
            <v>Dump Truck</v>
          </cell>
          <cell r="O221" t="str">
            <v>(E09)</v>
          </cell>
          <cell r="P221" t="str">
            <v>jam</v>
          </cell>
          <cell r="Q221">
            <v>0.14542063837680036</v>
          </cell>
          <cell r="R221">
            <v>70230.073977639215</v>
          </cell>
          <cell r="U221">
            <v>10212.90219107821</v>
          </cell>
        </row>
        <row r="222">
          <cell r="C222" t="str">
            <v>- Memuat dan lain-lain</v>
          </cell>
          <cell r="G222" t="str">
            <v>T2</v>
          </cell>
          <cell r="H222">
            <v>0.5</v>
          </cell>
          <cell r="I222" t="str">
            <v>menit</v>
          </cell>
          <cell r="L222" t="str">
            <v>3.</v>
          </cell>
          <cell r="N222" t="str">
            <v>Motor Grader</v>
          </cell>
          <cell r="O222" t="str">
            <v>(E13)</v>
          </cell>
          <cell r="P222" t="str">
            <v>jam</v>
          </cell>
          <cell r="Q222">
            <v>1.1713520749665328E-2</v>
          </cell>
          <cell r="R222">
            <v>201666.62574070093</v>
          </cell>
          <cell r="U222">
            <v>2362.2262051286921</v>
          </cell>
        </row>
        <row r="223">
          <cell r="G223" t="str">
            <v>Ts1</v>
          </cell>
          <cell r="H223">
            <v>2</v>
          </cell>
          <cell r="I223" t="str">
            <v>menit</v>
          </cell>
          <cell r="L223" t="str">
            <v>4.</v>
          </cell>
          <cell r="N223" t="str">
            <v>Vibratory Roller</v>
          </cell>
          <cell r="O223" t="str">
            <v>(E19)</v>
          </cell>
          <cell r="P223" t="str">
            <v>jam</v>
          </cell>
          <cell r="Q223">
            <v>1.7849174475680501E-2</v>
          </cell>
          <cell r="R223">
            <v>234734.82748629327</v>
          </cell>
          <cell r="U223">
            <v>4189.8228913216117</v>
          </cell>
        </row>
        <row r="224">
          <cell r="L224" t="str">
            <v>5.</v>
          </cell>
          <cell r="N224" t="str">
            <v>P. Tyre Roller</v>
          </cell>
          <cell r="O224" t="str">
            <v>(E18)</v>
          </cell>
          <cell r="P224" t="str">
            <v>jam</v>
          </cell>
          <cell r="Q224">
            <v>4.2838018741633201E-3</v>
          </cell>
          <cell r="R224">
            <v>113384.24751021285</v>
          </cell>
          <cell r="U224">
            <v>485.71565198484757</v>
          </cell>
        </row>
        <row r="225">
          <cell r="C225" t="str">
            <v>Kap. Prod. / jam =</v>
          </cell>
          <cell r="D225" t="str">
            <v>V x Fb x Fa x 60</v>
          </cell>
          <cell r="G225" t="str">
            <v>Q1</v>
          </cell>
          <cell r="H225">
            <v>28.012500000000003</v>
          </cell>
          <cell r="I225" t="str">
            <v>M3</v>
          </cell>
          <cell r="L225" t="str">
            <v>6.</v>
          </cell>
          <cell r="N225" t="str">
            <v>Water Tanker</v>
          </cell>
          <cell r="O225" t="str">
            <v>(E23)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D226" t="str">
            <v>Fk x Ts1</v>
          </cell>
          <cell r="L226" t="str">
            <v>7.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C227" t="str">
            <v>Koefisien Alat / M3</v>
          </cell>
          <cell r="D227" t="str">
            <v xml:space="preserve"> =  1  :  Q1</v>
          </cell>
          <cell r="G227" t="str">
            <v>(E15)</v>
          </cell>
          <cell r="H227">
            <v>3.5698348951360995E-2</v>
          </cell>
          <cell r="I227" t="str">
            <v>jam</v>
          </cell>
        </row>
        <row r="228">
          <cell r="Q228" t="str">
            <v xml:space="preserve">JUMLAH HARGA PERALATAN   </v>
          </cell>
          <cell r="U228">
            <v>24586.430098557481</v>
          </cell>
        </row>
        <row r="229">
          <cell r="A229" t="str">
            <v xml:space="preserve">   2.b.</v>
          </cell>
          <cell r="C229" t="str">
            <v>DUMP TRUCK</v>
          </cell>
          <cell r="G229" t="str">
            <v>(E09)</v>
          </cell>
        </row>
        <row r="230">
          <cell r="C230" t="str">
            <v>Kapasitas bak</v>
          </cell>
          <cell r="G230" t="str">
            <v>V</v>
          </cell>
          <cell r="H230">
            <v>6</v>
          </cell>
          <cell r="I230" t="str">
            <v>M3</v>
          </cell>
          <cell r="L230" t="str">
            <v>D.</v>
          </cell>
          <cell r="N230" t="str">
            <v>JUMLAH HARGA TENAGA, BAHAN DAN PERALATAN  ( A + B + C )</v>
          </cell>
          <cell r="U230">
            <v>308237.48021444713</v>
          </cell>
        </row>
        <row r="231">
          <cell r="C231" t="str">
            <v>Faktor Efisiensi alat</v>
          </cell>
          <cell r="G231" t="str">
            <v>Fa</v>
          </cell>
          <cell r="H231">
            <v>0.83</v>
          </cell>
          <cell r="I231" t="str">
            <v>-</v>
          </cell>
          <cell r="L231" t="str">
            <v>E.</v>
          </cell>
          <cell r="N231" t="str">
            <v>OVERHEAD &amp; PROFIT</v>
          </cell>
          <cell r="P231">
            <v>10</v>
          </cell>
          <cell r="Q231" t="str">
            <v>%  x  D</v>
          </cell>
          <cell r="U231">
            <v>30823.748021444713</v>
          </cell>
        </row>
        <row r="232">
          <cell r="C232" t="str">
            <v>Kecepatan rata-rata bermuatan</v>
          </cell>
          <cell r="G232" t="str">
            <v>v1</v>
          </cell>
          <cell r="H232">
            <v>45</v>
          </cell>
          <cell r="I232" t="str">
            <v>KM/jam</v>
          </cell>
          <cell r="L232" t="str">
            <v>F.</v>
          </cell>
          <cell r="N232" t="str">
            <v>HARGA SATUAN PEKERJAAN  ( D + E )</v>
          </cell>
          <cell r="U232">
            <v>339061.22823589185</v>
          </cell>
        </row>
        <row r="233">
          <cell r="C233" t="str">
            <v>Kecepatan rata-rata kosong</v>
          </cell>
          <cell r="G233" t="str">
            <v>v2</v>
          </cell>
          <cell r="H233">
            <v>60</v>
          </cell>
          <cell r="I233" t="str">
            <v>KM/jam</v>
          </cell>
          <cell r="L233" t="str">
            <v>Note: 1</v>
          </cell>
          <cell r="N233" t="str">
            <v>SATUAN dapat berdasarkan atas jam operasi untuk Tenaga Kerja dan Peralatan, volume dan/atau ukuran</v>
          </cell>
        </row>
        <row r="234">
          <cell r="C234" t="str">
            <v>Waktu Siklus  :  - Waktu memuat = V : Q1 x 60</v>
          </cell>
          <cell r="G234" t="str">
            <v>T1</v>
          </cell>
          <cell r="H234">
            <v>12.851405622489958</v>
          </cell>
          <cell r="I234" t="str">
            <v>menit</v>
          </cell>
          <cell r="N234" t="str">
            <v>berat untuk bahan-bahan.</v>
          </cell>
        </row>
        <row r="235">
          <cell r="C235" t="str">
            <v>- Waktu tempuh isi  =  (L : v1) x 60 menit</v>
          </cell>
          <cell r="G235" t="str">
            <v>T2</v>
          </cell>
          <cell r="H235">
            <v>11.633333333333333</v>
          </cell>
          <cell r="I235" t="str">
            <v>menit</v>
          </cell>
          <cell r="L235">
            <v>2</v>
          </cell>
          <cell r="N235" t="str">
            <v>Kuantitas satuan adalah kuantitas setiap komponen untuk menyelesaikan satu satuan pekerjaan dari nomor</v>
          </cell>
        </row>
        <row r="236">
          <cell r="C236" t="str">
            <v>- Waktu tempuh kosong  =  (L : v2) x 60 menit</v>
          </cell>
          <cell r="G236" t="str">
            <v>T3</v>
          </cell>
          <cell r="H236">
            <v>8.7249999999999996</v>
          </cell>
          <cell r="I236" t="str">
            <v>menit</v>
          </cell>
          <cell r="N236" t="str">
            <v>mata pembayaran.</v>
          </cell>
        </row>
        <row r="237">
          <cell r="C237" t="str">
            <v>- Dump dan lain-lain</v>
          </cell>
          <cell r="G237" t="str">
            <v>T4</v>
          </cell>
          <cell r="H237">
            <v>3</v>
          </cell>
          <cell r="I237" t="str">
            <v>menit</v>
          </cell>
          <cell r="L237">
            <v>3</v>
          </cell>
          <cell r="N237" t="str">
            <v>Biaya satuan untuk peralatan sudah termasuk bahan bakar, bahan habis dipakai dan operator.</v>
          </cell>
        </row>
        <row r="238">
          <cell r="G238" t="str">
            <v>Ts2</v>
          </cell>
          <cell r="H238">
            <v>36.20973895582329</v>
          </cell>
          <cell r="I238" t="str">
            <v>menit</v>
          </cell>
          <cell r="L238">
            <v>4</v>
          </cell>
          <cell r="N238" t="str">
            <v>Biaya satuan sudah termasuk pengeluaran untuk seluruh pajak yang berkaitan (tetapi tidak termasuk PPN</v>
          </cell>
        </row>
        <row r="239">
          <cell r="N239" t="str">
            <v>yang dibayar dari kontrak) dan biaya-biaya lainnya.</v>
          </cell>
        </row>
        <row r="240">
          <cell r="J240" t="str">
            <v>Berlanjut ke hal. berikut</v>
          </cell>
        </row>
        <row r="241">
          <cell r="A241" t="str">
            <v>ITEM PEMBAYARAN NO.</v>
          </cell>
          <cell r="D241" t="str">
            <v>:  5.1 (2)</v>
          </cell>
          <cell r="J241" t="str">
            <v>Analisa EI-512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H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>Kap. Prod. / jam =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 1  :  Q2</v>
          </cell>
          <cell r="G251" t="str">
            <v>-</v>
          </cell>
          <cell r="H251">
            <v>0.14542063837680036</v>
          </cell>
          <cell r="I251" t="str">
            <v>jam</v>
          </cell>
        </row>
        <row r="253">
          <cell r="A253" t="str">
            <v xml:space="preserve">   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KM/jam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 xml:space="preserve"> 3 x pp</v>
          </cell>
        </row>
        <row r="259">
          <cell r="C259" t="str">
            <v>Waktu Siklus :</v>
          </cell>
          <cell r="G259" t="str">
            <v>Ts3</v>
          </cell>
        </row>
        <row r="260">
          <cell r="C260" t="str">
            <v>- Perataan 1 lintasan  =  Lh : (v x 1000) x 60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 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 1  : 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 xml:space="preserve">   2.d.</v>
          </cell>
          <cell r="C268" t="str">
            <v>VIBRATORY ROLLER</v>
          </cell>
          <cell r="G268" t="str">
            <v>(E19)</v>
          </cell>
        </row>
        <row r="269">
          <cell r="C269" t="str">
            <v>Kecepatan rata-rata alat</v>
          </cell>
          <cell r="G269" t="str">
            <v>v</v>
          </cell>
          <cell r="H269">
            <v>3</v>
          </cell>
          <cell r="I269" t="str">
            <v>KM/jam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 Prod. / 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 1  :  Q4</v>
          </cell>
          <cell r="G276" t="str">
            <v>(E19)</v>
          </cell>
          <cell r="H276">
            <v>1.7849174475680501E-2</v>
          </cell>
          <cell r="I276" t="str">
            <v>jam</v>
          </cell>
        </row>
        <row r="278">
          <cell r="A278" t="str">
            <v xml:space="preserve">   2.e.</v>
          </cell>
          <cell r="C278" t="str">
            <v>PNEUMATIC TIRE ROLLER</v>
          </cell>
          <cell r="G278" t="str">
            <v>(E18)</v>
          </cell>
        </row>
        <row r="279">
          <cell r="C279" t="str">
            <v>Kecepatan rata-rata alat</v>
          </cell>
          <cell r="G279" t="str">
            <v>v</v>
          </cell>
          <cell r="H279">
            <v>5</v>
          </cell>
          <cell r="I279" t="str">
            <v>KM/jam</v>
          </cell>
        </row>
        <row r="280">
          <cell r="C280" t="str">
            <v>Lebar efektif pemadatan</v>
          </cell>
          <cell r="G280" t="str">
            <v>b</v>
          </cell>
          <cell r="H280">
            <v>1.5</v>
          </cell>
          <cell r="I280" t="str">
            <v>M</v>
          </cell>
        </row>
        <row r="281">
          <cell r="C281" t="str">
            <v>Jumlah lintasan</v>
          </cell>
          <cell r="G281" t="str">
            <v>n</v>
          </cell>
          <cell r="H281">
            <v>4</v>
          </cell>
          <cell r="I281" t="str">
            <v>lintasan</v>
          </cell>
        </row>
        <row r="282">
          <cell r="C282" t="str">
            <v>Faktor 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4">
          <cell r="C284" t="str">
            <v>Kap. Prod. / jam =</v>
          </cell>
          <cell r="D284" t="str">
            <v>(v x 1000) x b x t x Fa</v>
          </cell>
          <cell r="G284" t="str">
            <v>Q5</v>
          </cell>
          <cell r="H284">
            <v>233.4375</v>
          </cell>
          <cell r="I284" t="str">
            <v>M3</v>
          </cell>
        </row>
        <row r="285">
          <cell r="D285" t="str">
            <v>n</v>
          </cell>
        </row>
        <row r="286">
          <cell r="C286" t="str">
            <v>Koefisien Alat / M3</v>
          </cell>
          <cell r="D286" t="str">
            <v xml:space="preserve"> =  1  :  Q5</v>
          </cell>
          <cell r="G286" t="str">
            <v>(E18)</v>
          </cell>
          <cell r="H286">
            <v>4.2838018741633201E-3</v>
          </cell>
          <cell r="I286" t="str">
            <v>jam</v>
          </cell>
        </row>
        <row r="288">
          <cell r="A288" t="str">
            <v xml:space="preserve">   2.f.</v>
          </cell>
          <cell r="C288" t="str">
            <v>WATER TANK TRUCK</v>
          </cell>
          <cell r="G288" t="str">
            <v>(E23)</v>
          </cell>
        </row>
        <row r="289">
          <cell r="C289" t="str">
            <v>Volume tanki air</v>
          </cell>
          <cell r="G289" t="str">
            <v>V</v>
          </cell>
          <cell r="H289">
            <v>4</v>
          </cell>
          <cell r="I289" t="str">
            <v>M3</v>
          </cell>
        </row>
        <row r="290">
          <cell r="C290" t="str">
            <v>Kebutuhan air / M3 agregat padat</v>
          </cell>
          <cell r="G290" t="str">
            <v>Wc</v>
          </cell>
          <cell r="H290">
            <v>7.0000000000000007E-2</v>
          </cell>
          <cell r="I290" t="str">
            <v>M3</v>
          </cell>
        </row>
        <row r="291">
          <cell r="C291" t="str">
            <v>Pengisian tanki / jam</v>
          </cell>
          <cell r="G291" t="str">
            <v>n</v>
          </cell>
          <cell r="H291">
            <v>1</v>
          </cell>
          <cell r="I291" t="str">
            <v>kali</v>
          </cell>
        </row>
        <row r="292">
          <cell r="C292" t="str">
            <v>Faktor Efisiensi alat</v>
          </cell>
          <cell r="G292" t="str">
            <v>Fa</v>
          </cell>
          <cell r="H292">
            <v>0.83</v>
          </cell>
          <cell r="I292" t="str">
            <v>-</v>
          </cell>
        </row>
        <row r="294">
          <cell r="C294" t="str">
            <v>Kap. Prod. / jam =</v>
          </cell>
          <cell r="D294" t="str">
            <v>V x n x Fa</v>
          </cell>
          <cell r="G294" t="str">
            <v>Q6</v>
          </cell>
          <cell r="H294">
            <v>47.428571428571423</v>
          </cell>
          <cell r="I294" t="str">
            <v>M3</v>
          </cell>
        </row>
        <row r="295">
          <cell r="D295" t="str">
            <v>Wc</v>
          </cell>
        </row>
        <row r="296">
          <cell r="C296" t="str">
            <v>Koefisien Alat / M3</v>
          </cell>
          <cell r="D296" t="str">
            <v xml:space="preserve"> =  1  :  Q6</v>
          </cell>
          <cell r="G296" t="str">
            <v>(E23)</v>
          </cell>
          <cell r="H296">
            <v>2.1084337349397592E-2</v>
          </cell>
          <cell r="I296" t="str">
            <v>jam</v>
          </cell>
        </row>
        <row r="299">
          <cell r="J299" t="str">
            <v>Berlanjut ke hal. berikut</v>
          </cell>
        </row>
        <row r="300">
          <cell r="A300" t="str">
            <v>ITEM PEMBAYARAN NO.</v>
          </cell>
          <cell r="D300" t="str">
            <v>:  5.1 (2)</v>
          </cell>
          <cell r="J300" t="str">
            <v>Analisa EI-512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H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2.g.</v>
          </cell>
          <cell r="C308" t="str">
            <v>ALAT BANTU</v>
          </cell>
          <cell r="J308" t="str">
            <v xml:space="preserve"> Lump Sum</v>
          </cell>
        </row>
        <row r="309">
          <cell r="C309" t="str">
            <v>Diperlukan   :</v>
          </cell>
        </row>
        <row r="310">
          <cell r="C310" t="str">
            <v>- Kereta dorong</v>
          </cell>
          <cell r="D310" t="str">
            <v>=  2  buah.</v>
          </cell>
        </row>
        <row r="311">
          <cell r="C311" t="str">
            <v>- Sekop</v>
          </cell>
          <cell r="D311" t="str">
            <v>=  3  buah.</v>
          </cell>
        </row>
        <row r="312">
          <cell r="C312" t="str">
            <v>- Garpu</v>
          </cell>
          <cell r="D312" t="str">
            <v>=  2  buah.</v>
          </cell>
        </row>
        <row r="314">
          <cell r="A314" t="str">
            <v xml:space="preserve">   3.</v>
          </cell>
          <cell r="C314" t="str">
            <v>TENAGA</v>
          </cell>
        </row>
        <row r="315">
          <cell r="C315" t="str">
            <v>Produksi menentukan : WHEEL LOADER</v>
          </cell>
          <cell r="G315" t="str">
            <v>Q1</v>
          </cell>
          <cell r="H315">
            <v>28.012500000000003</v>
          </cell>
          <cell r="I315" t="str">
            <v>M3/jam</v>
          </cell>
        </row>
        <row r="316">
          <cell r="C316" t="str">
            <v>Produksi agregat / hari  =  Tk x Q1</v>
          </cell>
          <cell r="G316" t="str">
            <v>Qt</v>
          </cell>
          <cell r="H316">
            <v>196.08750000000003</v>
          </cell>
          <cell r="I316" t="str">
            <v>M3</v>
          </cell>
        </row>
        <row r="317">
          <cell r="C317" t="str">
            <v>Kebutuhan tenaga :</v>
          </cell>
        </row>
        <row r="318">
          <cell r="D318" t="str">
            <v>- Pekerja</v>
          </cell>
          <cell r="G318" t="str">
            <v>P</v>
          </cell>
          <cell r="H318">
            <v>7</v>
          </cell>
          <cell r="I318" t="str">
            <v>orang</v>
          </cell>
        </row>
        <row r="319">
          <cell r="D319" t="str">
            <v>- Mandor</v>
          </cell>
          <cell r="G319" t="str">
            <v>M</v>
          </cell>
          <cell r="H319">
            <v>1</v>
          </cell>
          <cell r="I319" t="str">
            <v>orang</v>
          </cell>
        </row>
        <row r="321">
          <cell r="C321" t="str">
            <v>Koefisien tenaga / M3   :</v>
          </cell>
        </row>
        <row r="322">
          <cell r="D322" t="str">
            <v>- Pekerja</v>
          </cell>
          <cell r="E322" t="str">
            <v>= (Tk x P) : Qt</v>
          </cell>
          <cell r="G322" t="str">
            <v>-</v>
          </cell>
          <cell r="H322">
            <v>0.24988844265952695</v>
          </cell>
          <cell r="I322" t="str">
            <v>jam</v>
          </cell>
        </row>
        <row r="323">
          <cell r="D323" t="str">
            <v>- Mandor</v>
          </cell>
          <cell r="E323" t="str">
            <v>= (Tk x M) : Qt</v>
          </cell>
          <cell r="G323" t="str">
            <v>-</v>
          </cell>
          <cell r="H323">
            <v>3.5698348951360995E-2</v>
          </cell>
          <cell r="I323" t="str">
            <v>jam</v>
          </cell>
        </row>
        <row r="325">
          <cell r="A325" t="str">
            <v>4.</v>
          </cell>
          <cell r="C325" t="str">
            <v>HARGA DASAR SATUAN UPAH, BAHAN DAN ALAT</v>
          </cell>
        </row>
        <row r="326">
          <cell r="C326" t="str">
            <v>Lihat lampiran.</v>
          </cell>
        </row>
        <row r="328">
          <cell r="A328" t="str">
            <v>5.</v>
          </cell>
          <cell r="C328" t="str">
            <v>ANALISA HARGA SATUAN PEKERJAAN</v>
          </cell>
        </row>
        <row r="329">
          <cell r="C329" t="str">
            <v>Lihat perhitungan dalam FORMULIR STANDAR UNTUK</v>
          </cell>
        </row>
        <row r="330">
          <cell r="C330" t="str">
            <v>PEREKAMAN ANALISA MASING-MASING HARGA</v>
          </cell>
        </row>
        <row r="331">
          <cell r="C331" t="str">
            <v>SATUAN.</v>
          </cell>
        </row>
        <row r="332">
          <cell r="C332" t="str">
            <v>Didapat Harga Satuan Pekerjaan :</v>
          </cell>
        </row>
        <row r="334">
          <cell r="C334" t="str">
            <v xml:space="preserve">Rp.  </v>
          </cell>
          <cell r="D334">
            <v>339061.22823589185</v>
          </cell>
          <cell r="E334" t="str">
            <v xml:space="preserve"> / M3.</v>
          </cell>
        </row>
        <row r="337">
          <cell r="A337" t="str">
            <v>6.</v>
          </cell>
          <cell r="C337" t="str">
            <v>WAKTU PELAKSANAAN YANG DIPERLUKAN</v>
          </cell>
        </row>
        <row r="338">
          <cell r="C338" t="str">
            <v>Masa Pelaksanaan :</v>
          </cell>
          <cell r="D338" t="str">
            <v>. . . . . . . . . . . .</v>
          </cell>
          <cell r="E338" t="str">
            <v>bulan</v>
          </cell>
        </row>
        <row r="340">
          <cell r="A340" t="str">
            <v>7.</v>
          </cell>
          <cell r="C340" t="str">
            <v>VOLUME PEKERJAAN YANG DIPERLUKAN</v>
          </cell>
        </row>
        <row r="341">
          <cell r="C341" t="str">
            <v>Volume pekerjaan  :</v>
          </cell>
          <cell r="D341">
            <v>1</v>
          </cell>
          <cell r="E341" t="str">
            <v>M3</v>
          </cell>
        </row>
        <row r="359">
          <cell r="A359" t="str">
            <v>ITEM PEMBAYARAN NO.</v>
          </cell>
          <cell r="D359" t="str">
            <v>:  5.1 (3)</v>
          </cell>
          <cell r="J359" t="str">
            <v>Analisa EI-521</v>
          </cell>
          <cell r="T359" t="str">
            <v>Analisa EI-521</v>
          </cell>
        </row>
        <row r="360">
          <cell r="A360" t="str">
            <v>JENIS PEKERJAAN</v>
          </cell>
          <cell r="D360" t="str">
            <v>:  Lapis Pondasi Agregat Kelas C</v>
          </cell>
        </row>
        <row r="361">
          <cell r="A361" t="str">
            <v>SATUAN PEMBAYARAN</v>
          </cell>
          <cell r="D361" t="str">
            <v>:  M3</v>
          </cell>
          <cell r="H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 t="str">
            <v/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 xml:space="preserve">:  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 xml:space="preserve">:  </v>
          </cell>
        </row>
        <row r="368">
          <cell r="A368">
            <v>1</v>
          </cell>
          <cell r="C368" t="str">
            <v>Menggunakan alat berat (cara mekanik)</v>
          </cell>
          <cell r="L368" t="str">
            <v>NAMA PAKET</v>
          </cell>
          <cell r="O368" t="str">
            <v xml:space="preserve">:  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 xml:space="preserve">:  </v>
          </cell>
        </row>
        <row r="370">
          <cell r="A370">
            <v>3</v>
          </cell>
          <cell r="C370" t="str">
            <v>Kondisi existing jalan : sedang</v>
          </cell>
          <cell r="L370" t="str">
            <v>ITEM PEMBAYARAN NO.</v>
          </cell>
          <cell r="O370" t="str">
            <v>:  5.1 (3)</v>
          </cell>
          <cell r="R370" t="str">
            <v>PERKIRAAN VOL. PEK.</v>
          </cell>
          <cell r="T370" t="str">
            <v>:</v>
          </cell>
          <cell r="U370">
            <v>1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Lapis Pondasi Agregat Kelas C</v>
          </cell>
          <cell r="R371" t="str">
            <v>TOTAL HARGA</v>
          </cell>
          <cell r="T371" t="str">
            <v>:</v>
          </cell>
          <cell r="U371">
            <v>252395.66</v>
          </cell>
        </row>
        <row r="372">
          <cell r="A372">
            <v>5</v>
          </cell>
          <cell r="C372" t="str">
            <v>Tebal lapis Agregat padat</v>
          </cell>
          <cell r="G372" t="str">
            <v>t</v>
          </cell>
          <cell r="H372">
            <v>0.15</v>
          </cell>
          <cell r="I372" t="str">
            <v>M</v>
          </cell>
          <cell r="L372" t="str">
            <v>SATUAN PEMBAYARAN</v>
          </cell>
          <cell r="O372" t="str">
            <v>:  M3</v>
          </cell>
          <cell r="R372" t="str">
            <v>% THD. BIAYA PROYEK</v>
          </cell>
          <cell r="T372" t="str">
            <v>:</v>
          </cell>
          <cell r="U372">
            <v>6.005925037550471E-3</v>
          </cell>
        </row>
        <row r="373">
          <cell r="A373">
            <v>6</v>
          </cell>
          <cell r="C373" t="str">
            <v>Faktor kembang material (Padat-Lepas)</v>
          </cell>
          <cell r="G373" t="str">
            <v>Fk</v>
          </cell>
          <cell r="H373">
            <v>1.35</v>
          </cell>
          <cell r="I373" t="str">
            <v>-</v>
          </cell>
        </row>
        <row r="374">
          <cell r="A374">
            <v>7</v>
          </cell>
          <cell r="C374" t="str">
            <v>Jam kerja efektif per-hari</v>
          </cell>
          <cell r="G374" t="str">
            <v>Tk</v>
          </cell>
          <cell r="H374">
            <v>7</v>
          </cell>
          <cell r="I374" t="str">
            <v>Jam</v>
          </cell>
        </row>
        <row r="375"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A376" t="str">
            <v>II.</v>
          </cell>
          <cell r="C376" t="str">
            <v>URUTAN KERJA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1</v>
          </cell>
          <cell r="C377" t="str">
            <v>Wheel Loader memuat Agregat ke dalam Dump</v>
          </cell>
          <cell r="R377" t="str">
            <v>(Rp.)</v>
          </cell>
          <cell r="S377" t="str">
            <v>(Rp.)</v>
          </cell>
        </row>
        <row r="378">
          <cell r="C378" t="str">
            <v>Tuck di Base Camp</v>
          </cell>
        </row>
        <row r="379">
          <cell r="A379">
            <v>2</v>
          </cell>
          <cell r="C379" t="str">
            <v>Dump Truck mengangkut Agregat ke lokasi</v>
          </cell>
        </row>
        <row r="380">
          <cell r="C380" t="str">
            <v>pekerjaandan dihampar dengan Motor Grader</v>
          </cell>
          <cell r="L380" t="str">
            <v>A.</v>
          </cell>
          <cell r="N380" t="str">
            <v>TENAGA</v>
          </cell>
        </row>
        <row r="381">
          <cell r="A381">
            <v>3</v>
          </cell>
          <cell r="C381" t="str">
            <v>Hamparan Agregat dibasahi dengan Water Tank</v>
          </cell>
        </row>
        <row r="382">
          <cell r="C382" t="str">
            <v>Truck sebelum dipadatkan dengan Tandem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7.0281124497991981E-2</v>
          </cell>
          <cell r="R382">
            <v>2857.14</v>
          </cell>
          <cell r="U382">
            <v>200.80301204819281</v>
          </cell>
        </row>
        <row r="383">
          <cell r="C383" t="str">
            <v>Roller dan Pneumatic  Tire Roller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1.0040160642570283E-2</v>
          </cell>
          <cell r="R383">
            <v>3214.29</v>
          </cell>
          <cell r="U383">
            <v>32.271987951807233</v>
          </cell>
        </row>
        <row r="384">
          <cell r="A384">
            <v>4</v>
          </cell>
          <cell r="C384" t="str">
            <v>Selama pemadatan sekelompok pekerja akan</v>
          </cell>
        </row>
        <row r="385">
          <cell r="C385" t="str">
            <v>merapikan tepi hamparan dan level permukaan</v>
          </cell>
        </row>
        <row r="386">
          <cell r="C386" t="str">
            <v>dengan menggunakan alat bantu</v>
          </cell>
          <cell r="Q386" t="str">
            <v xml:space="preserve">JUMLAH HARGA TENAGA   </v>
          </cell>
          <cell r="U386">
            <v>233.07500000000005</v>
          </cell>
        </row>
        <row r="388">
          <cell r="A388" t="str">
            <v>III.</v>
          </cell>
          <cell r="C388" t="str">
            <v>PEMAKAIAN BAHAN, ALAT DAN TENAGA</v>
          </cell>
          <cell r="L388" t="str">
            <v>B.</v>
          </cell>
          <cell r="N388" t="str">
            <v>BAHAN</v>
          </cell>
        </row>
        <row r="390">
          <cell r="A390" t="str">
            <v xml:space="preserve">   1.</v>
          </cell>
          <cell r="C390" t="str">
            <v>BAHAN</v>
          </cell>
          <cell r="L390" t="str">
            <v>1.</v>
          </cell>
          <cell r="N390" t="str">
            <v>Agregat Kelas C1 (M28)</v>
          </cell>
          <cell r="P390" t="str">
            <v>M3</v>
          </cell>
          <cell r="Q390">
            <v>1.35</v>
          </cell>
          <cell r="R390">
            <v>141787.08464737452</v>
          </cell>
          <cell r="U390">
            <v>191412.56427395562</v>
          </cell>
        </row>
        <row r="391">
          <cell r="C391" t="str">
            <v>Material Agregat Kelas C hasil produksi di Base Camp</v>
          </cell>
        </row>
        <row r="392">
          <cell r="C392" t="str">
            <v>Setiap 1 M3 Agregat padat diperlukan : 1 x Fk</v>
          </cell>
          <cell r="G392" t="str">
            <v>(M28)</v>
          </cell>
          <cell r="H392">
            <v>1.35</v>
          </cell>
          <cell r="I392" t="str">
            <v>M3</v>
          </cell>
          <cell r="J392" t="str">
            <v xml:space="preserve"> Agregat lepas</v>
          </cell>
        </row>
        <row r="394">
          <cell r="A394" t="str">
            <v xml:space="preserve">   2.</v>
          </cell>
          <cell r="C394" t="str">
            <v>ALAT</v>
          </cell>
        </row>
        <row r="395">
          <cell r="A395" t="str">
            <v>2.a.</v>
          </cell>
          <cell r="C395" t="str">
            <v>WHEEL LOADER</v>
          </cell>
          <cell r="G395" t="str">
            <v>(E15)</v>
          </cell>
        </row>
        <row r="396">
          <cell r="C396" t="str">
            <v>Kapasitas bucket</v>
          </cell>
          <cell r="G396" t="str">
            <v>V</v>
          </cell>
          <cell r="H396">
            <v>1.5</v>
          </cell>
          <cell r="I396" t="str">
            <v>M3</v>
          </cell>
          <cell r="Q396" t="str">
            <v xml:space="preserve">JUMLAH HARGA BAHAN   </v>
          </cell>
          <cell r="U396">
            <v>191412.56427395562</v>
          </cell>
        </row>
        <row r="397">
          <cell r="C397" t="str">
            <v>Faktor bucket</v>
          </cell>
          <cell r="G397" t="str">
            <v>Fb</v>
          </cell>
          <cell r="H397">
            <v>0.9</v>
          </cell>
          <cell r="I397" t="str">
            <v>-</v>
          </cell>
          <cell r="J397" t="str">
            <v>Pemuatan ringan</v>
          </cell>
        </row>
        <row r="398">
          <cell r="C398" t="str">
            <v>Faktor Efisiensi alat</v>
          </cell>
          <cell r="G398" t="str">
            <v>Fa</v>
          </cell>
          <cell r="H398">
            <v>0.83</v>
          </cell>
          <cell r="I398" t="str">
            <v>-</v>
          </cell>
          <cell r="L398" t="str">
            <v>C.</v>
          </cell>
          <cell r="N398" t="str">
            <v>PERALATAN</v>
          </cell>
        </row>
        <row r="399">
          <cell r="C399" t="str">
            <v>Waktu siklus</v>
          </cell>
          <cell r="G399" t="str">
            <v>Ts1</v>
          </cell>
        </row>
        <row r="400">
          <cell r="C400" t="str">
            <v>- Muat</v>
          </cell>
          <cell r="G400" t="str">
            <v>T1</v>
          </cell>
          <cell r="H400">
            <v>0.25</v>
          </cell>
          <cell r="I400" t="str">
            <v>menit</v>
          </cell>
          <cell r="L400" t="str">
            <v>1.</v>
          </cell>
          <cell r="N400" t="str">
            <v>Wheel Loader</v>
          </cell>
          <cell r="O400" t="str">
            <v>(E15)</v>
          </cell>
          <cell r="P400" t="str">
            <v>Jam</v>
          </cell>
          <cell r="Q400">
            <v>1.0040160642570281E-2</v>
          </cell>
          <cell r="R400">
            <v>163808.13869490434</v>
          </cell>
          <cell r="U400">
            <v>1644.6600270572724</v>
          </cell>
        </row>
        <row r="401">
          <cell r="C401" t="str">
            <v>- Lain-lain</v>
          </cell>
          <cell r="G401" t="str">
            <v>T2</v>
          </cell>
          <cell r="H401">
            <v>0.25</v>
          </cell>
          <cell r="I401" t="str">
            <v>menit</v>
          </cell>
          <cell r="L401" t="str">
            <v>2.</v>
          </cell>
          <cell r="N401" t="str">
            <v>Dump Truck</v>
          </cell>
          <cell r="O401" t="str">
            <v>(E08)</v>
          </cell>
          <cell r="P401" t="str">
            <v>Jam</v>
          </cell>
          <cell r="Q401">
            <v>0.17463233959936131</v>
          </cell>
          <cell r="R401">
            <v>153645.58193291764</v>
          </cell>
          <cell r="U401">
            <v>26831.487442050766</v>
          </cell>
        </row>
        <row r="402">
          <cell r="G402" t="str">
            <v>Ts1</v>
          </cell>
          <cell r="H402">
            <v>0.5</v>
          </cell>
          <cell r="I402" t="str">
            <v>menit</v>
          </cell>
          <cell r="L402" t="str">
            <v>3.</v>
          </cell>
          <cell r="N402" t="str">
            <v>Motor Grader</v>
          </cell>
          <cell r="O402" t="str">
            <v>(E13)</v>
          </cell>
          <cell r="P402" t="str">
            <v>Jam</v>
          </cell>
          <cell r="Q402">
            <v>1.1713520749665328E-2</v>
          </cell>
          <cell r="R402">
            <v>201666.62574070093</v>
          </cell>
          <cell r="U402">
            <v>2362.2262051286921</v>
          </cell>
        </row>
        <row r="403">
          <cell r="L403" t="str">
            <v>4.</v>
          </cell>
          <cell r="N403" t="str">
            <v>Vibratory Roller</v>
          </cell>
          <cell r="O403" t="str">
            <v>(E19)</v>
          </cell>
          <cell r="P403" t="str">
            <v>Jam</v>
          </cell>
          <cell r="Q403">
            <v>2.1419009370816599E-2</v>
          </cell>
          <cell r="R403">
            <v>234734.82748629327</v>
          </cell>
          <cell r="U403">
            <v>5027.7874695859336</v>
          </cell>
        </row>
        <row r="404">
          <cell r="C404" t="str">
            <v>Kap. Prod. / jam =</v>
          </cell>
          <cell r="D404" t="str">
            <v>V x Fb x Fa x 60</v>
          </cell>
          <cell r="G404" t="str">
            <v>Q1</v>
          </cell>
          <cell r="H404">
            <v>99.6</v>
          </cell>
          <cell r="I404" t="str">
            <v>M3</v>
          </cell>
          <cell r="L404" t="str">
            <v>5.</v>
          </cell>
          <cell r="N404" t="str">
            <v>P. Tyre Roller</v>
          </cell>
          <cell r="O404" t="str">
            <v>(E18)</v>
          </cell>
          <cell r="P404" t="str">
            <v>Jam</v>
          </cell>
          <cell r="Q404">
            <v>4.2838018741633201E-3</v>
          </cell>
          <cell r="R404">
            <v>113384.24751021285</v>
          </cell>
          <cell r="U404">
            <v>485.71565198484757</v>
          </cell>
        </row>
        <row r="405">
          <cell r="D405" t="str">
            <v>Fk x Ts1</v>
          </cell>
          <cell r="L405" t="str">
            <v>6.</v>
          </cell>
          <cell r="N405" t="str">
            <v>Water Tanker</v>
          </cell>
          <cell r="O405" t="str">
            <v>(E23)</v>
          </cell>
          <cell r="P405" t="str">
            <v>Jam</v>
          </cell>
          <cell r="Q405">
            <v>2.1084337349397592E-2</v>
          </cell>
          <cell r="R405">
            <v>67020.510980434308</v>
          </cell>
          <cell r="U405">
            <v>1413.0830628404826</v>
          </cell>
        </row>
        <row r="406">
          <cell r="C406" t="str">
            <v>Koefisien Alat / M3</v>
          </cell>
          <cell r="D406" t="str">
            <v xml:space="preserve"> =  1  :  Q1</v>
          </cell>
          <cell r="G406" t="str">
            <v>(E15)</v>
          </cell>
          <cell r="H406">
            <v>1.0040160642570281E-2</v>
          </cell>
          <cell r="I406" t="str">
            <v>Jam</v>
          </cell>
          <cell r="L406" t="str">
            <v>7.</v>
          </cell>
          <cell r="N406" t="str">
            <v>Alat Bantu</v>
          </cell>
          <cell r="P406" t="str">
            <v>Ls</v>
          </cell>
          <cell r="Q406">
            <v>1</v>
          </cell>
          <cell r="R406">
            <v>40</v>
          </cell>
          <cell r="U406">
            <v>40</v>
          </cell>
        </row>
        <row r="408">
          <cell r="A408" t="str">
            <v>2.b.</v>
          </cell>
          <cell r="C408" t="str">
            <v>DUMP TRUCK</v>
          </cell>
          <cell r="G408" t="str">
            <v>(E08)</v>
          </cell>
          <cell r="Q408" t="str">
            <v xml:space="preserve">JUMLAH HARGA PERALATAN   </v>
          </cell>
          <cell r="U408">
            <v>37804.959858647991</v>
          </cell>
        </row>
        <row r="409">
          <cell r="C409" t="str">
            <v>Kapasitas bak</v>
          </cell>
          <cell r="G409" t="str">
            <v>V</v>
          </cell>
          <cell r="H409">
            <v>4</v>
          </cell>
          <cell r="I409" t="str">
            <v>M3</v>
          </cell>
        </row>
        <row r="410">
          <cell r="C410" t="str">
            <v>Faktor Efisiensi alat</v>
          </cell>
          <cell r="G410" t="str">
            <v>Fa</v>
          </cell>
          <cell r="H410">
            <v>0.83</v>
          </cell>
          <cell r="I410" t="str">
            <v>-</v>
          </cell>
          <cell r="L410" t="str">
            <v>D.</v>
          </cell>
          <cell r="N410" t="str">
            <v>JUMLAH HARGA TENAGA, BAHAN DAN PERALATAN  ( A + B + C )</v>
          </cell>
          <cell r="U410">
            <v>229450.59913260362</v>
          </cell>
        </row>
        <row r="411">
          <cell r="C411" t="str">
            <v>Kecepatan rata-rata bermuatan</v>
          </cell>
          <cell r="G411" t="str">
            <v>v1</v>
          </cell>
          <cell r="H411">
            <v>45</v>
          </cell>
          <cell r="I411" t="str">
            <v>KM / Jam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22945.059913260364</v>
          </cell>
        </row>
        <row r="412">
          <cell r="C412" t="str">
            <v>Kecepatan rata-rata kosong</v>
          </cell>
          <cell r="G412" t="str">
            <v>v2</v>
          </cell>
          <cell r="H412">
            <v>60</v>
          </cell>
          <cell r="I412" t="str">
            <v>KM / Jam</v>
          </cell>
          <cell r="L412" t="str">
            <v>F.</v>
          </cell>
          <cell r="N412" t="str">
            <v>HARGA SATUAN PEKERJAAN  ( D + E )</v>
          </cell>
          <cell r="U412">
            <v>252395.65904586398</v>
          </cell>
        </row>
        <row r="413">
          <cell r="C413" t="str">
            <v>Waktu Siklus  :  - Waktu memuat = V : Q1 x 60</v>
          </cell>
          <cell r="G413" t="str">
            <v>T1</v>
          </cell>
          <cell r="H413">
            <v>2.4096385542168672</v>
          </cell>
          <cell r="I413" t="str">
            <v>menit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C414" t="str">
            <v>- Waktu tempuh isi  =  (L : v1) x 60 menit</v>
          </cell>
          <cell r="G414" t="str">
            <v>T2</v>
          </cell>
          <cell r="H414">
            <v>11.633333333333333</v>
          </cell>
          <cell r="I414" t="str">
            <v>menit</v>
          </cell>
          <cell r="N414" t="str">
            <v>berat untuk bahan-bahan.</v>
          </cell>
        </row>
        <row r="415">
          <cell r="C415" t="str">
            <v>- Waktu tempuh kosong  =  (L : v2) x 60 menit</v>
          </cell>
          <cell r="G415" t="str">
            <v>T3</v>
          </cell>
          <cell r="H415">
            <v>8.7249999999999996</v>
          </cell>
          <cell r="I415" t="str">
            <v>menit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C416" t="str">
            <v>- Dump dan lain-lain</v>
          </cell>
          <cell r="G416" t="str">
            <v>T4</v>
          </cell>
          <cell r="H416">
            <v>3</v>
          </cell>
          <cell r="I416" t="str">
            <v>menit</v>
          </cell>
          <cell r="N416" t="str">
            <v>mata pembayaran.</v>
          </cell>
        </row>
        <row r="417">
          <cell r="G417" t="str">
            <v>Ts2</v>
          </cell>
          <cell r="H417">
            <v>25.7679718875502</v>
          </cell>
          <cell r="I417" t="str">
            <v>menit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hal.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5.1 (3)</v>
          </cell>
          <cell r="J420" t="str">
            <v>Analisa EI-521</v>
          </cell>
        </row>
        <row r="421">
          <cell r="A421" t="str">
            <v>JENIS PEKERJAAN</v>
          </cell>
          <cell r="D421" t="str">
            <v>:  Lapis Pondasi Agregat Kelas C</v>
          </cell>
        </row>
        <row r="422">
          <cell r="A422" t="str">
            <v>SATUAN PEMBAYARAN</v>
          </cell>
          <cell r="D422" t="str">
            <v>:  M3</v>
          </cell>
          <cell r="H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 xml:space="preserve">Kap. Prod./jam = </v>
          </cell>
          <cell r="D428" t="str">
            <v>V x Fa x 60</v>
          </cell>
          <cell r="G428" t="str">
            <v>Q2</v>
          </cell>
          <cell r="H428">
            <v>5.7263162269610763</v>
          </cell>
          <cell r="I428" t="str">
            <v>M3</v>
          </cell>
        </row>
        <row r="429">
          <cell r="D429" t="str">
            <v>Fk x Ts2</v>
          </cell>
        </row>
        <row r="430">
          <cell r="C430" t="str">
            <v>Koefisien Alat / M3</v>
          </cell>
          <cell r="D430" t="str">
            <v xml:space="preserve"> = 1 : Q2</v>
          </cell>
          <cell r="G430" t="str">
            <v>(E08)</v>
          </cell>
          <cell r="H430">
            <v>0.17463233959936131</v>
          </cell>
          <cell r="I430" t="str">
            <v>Jam</v>
          </cell>
        </row>
        <row r="432">
          <cell r="A432" t="str">
            <v>2.c.</v>
          </cell>
          <cell r="C432" t="str">
            <v>MOTOR GRADER</v>
          </cell>
          <cell r="G432" t="str">
            <v>(E13)</v>
          </cell>
        </row>
        <row r="433">
          <cell r="C433" t="str">
            <v>Panjang hamparan</v>
          </cell>
          <cell r="G433" t="str">
            <v>Lh</v>
          </cell>
          <cell r="H433">
            <v>50</v>
          </cell>
          <cell r="I433" t="str">
            <v>M</v>
          </cell>
        </row>
        <row r="434">
          <cell r="C434" t="str">
            <v>Lebar efektif kerja blade</v>
          </cell>
          <cell r="G434" t="str">
            <v>b</v>
          </cell>
          <cell r="H434">
            <v>2.4</v>
          </cell>
          <cell r="I434" t="str">
            <v>M</v>
          </cell>
        </row>
        <row r="435">
          <cell r="C435" t="str">
            <v>Faktor Efisiensi alat</v>
          </cell>
          <cell r="G435" t="str">
            <v>Fa</v>
          </cell>
          <cell r="H435">
            <v>0.83</v>
          </cell>
          <cell r="I435" t="str">
            <v>-</v>
          </cell>
        </row>
        <row r="436">
          <cell r="C436" t="str">
            <v>Kecepatan rata-rata alat</v>
          </cell>
          <cell r="G436" t="str">
            <v>v</v>
          </cell>
          <cell r="H436">
            <v>4</v>
          </cell>
          <cell r="I436" t="str">
            <v>KM / Jam</v>
          </cell>
        </row>
        <row r="437">
          <cell r="C437" t="str">
            <v>Jumlah lintasan</v>
          </cell>
          <cell r="G437" t="str">
            <v>n</v>
          </cell>
          <cell r="H437">
            <v>6</v>
          </cell>
          <cell r="I437" t="str">
            <v>lintasan</v>
          </cell>
          <cell r="J437" t="str">
            <v>3 x pp</v>
          </cell>
        </row>
        <row r="438">
          <cell r="C438" t="str">
            <v>Waktu Siklus</v>
          </cell>
          <cell r="G438" t="str">
            <v>Ts3</v>
          </cell>
        </row>
        <row r="439">
          <cell r="C439" t="str">
            <v>- Perataan 1 lintasan  = (Lh x 60) : (v x 1000)</v>
          </cell>
          <cell r="G439" t="str">
            <v>T1</v>
          </cell>
          <cell r="H439">
            <v>0.75</v>
          </cell>
          <cell r="I439" t="str">
            <v>menit</v>
          </cell>
        </row>
        <row r="440">
          <cell r="C440" t="str">
            <v>- Lain-lain</v>
          </cell>
          <cell r="G440" t="str">
            <v>T2</v>
          </cell>
          <cell r="H440">
            <v>1</v>
          </cell>
          <cell r="I440" t="str">
            <v>menit</v>
          </cell>
        </row>
        <row r="441">
          <cell r="G441" t="str">
            <v>Ts3</v>
          </cell>
          <cell r="H441">
            <v>1.75</v>
          </cell>
          <cell r="I441" t="str">
            <v>menit</v>
          </cell>
        </row>
        <row r="443">
          <cell r="C443" t="str">
            <v>Kap.Prod. / jam =</v>
          </cell>
          <cell r="D443" t="str">
            <v>Lh x b x t x Fa x 60</v>
          </cell>
          <cell r="G443" t="str">
            <v>Q3</v>
          </cell>
          <cell r="H443">
            <v>85.371428571428567</v>
          </cell>
          <cell r="I443" t="str">
            <v>M3</v>
          </cell>
        </row>
        <row r="444">
          <cell r="D444" t="str">
            <v>n x Ts3</v>
          </cell>
        </row>
        <row r="445">
          <cell r="C445" t="str">
            <v>Koefisien Alat / M3</v>
          </cell>
          <cell r="D445" t="str">
            <v xml:space="preserve"> = 1 : Q3</v>
          </cell>
          <cell r="G445" t="str">
            <v>(E13)</v>
          </cell>
          <cell r="H445">
            <v>1.1713520749665328E-2</v>
          </cell>
          <cell r="I445" t="str">
            <v>Jam</v>
          </cell>
        </row>
        <row r="447">
          <cell r="A447" t="str">
            <v>2.d.</v>
          </cell>
          <cell r="C447" t="str">
            <v>VIBRATORY ROLLER</v>
          </cell>
          <cell r="G447" t="str">
            <v>(E19)</v>
          </cell>
        </row>
        <row r="448">
          <cell r="C448" t="str">
            <v>Kecepatan rata-rata</v>
          </cell>
          <cell r="G448" t="str">
            <v>v</v>
          </cell>
          <cell r="H448">
            <v>2.5</v>
          </cell>
          <cell r="I448" t="str">
            <v>KM / Jam</v>
          </cell>
        </row>
        <row r="449">
          <cell r="C449" t="str">
            <v>Lebar efektif pemadatan</v>
          </cell>
          <cell r="G449" t="str">
            <v>b</v>
          </cell>
          <cell r="H449">
            <v>1.2</v>
          </cell>
          <cell r="I449" t="str">
            <v>M</v>
          </cell>
        </row>
        <row r="450">
          <cell r="C450" t="str">
            <v>Jumlah lintasan</v>
          </cell>
          <cell r="G450" t="str">
            <v>n</v>
          </cell>
          <cell r="H450">
            <v>8</v>
          </cell>
          <cell r="I450" t="str">
            <v>lintasan</v>
          </cell>
        </row>
        <row r="451">
          <cell r="C451" t="str">
            <v>Faktor Efisiensi alat</v>
          </cell>
          <cell r="G451" t="str">
            <v>Fa</v>
          </cell>
          <cell r="H451">
            <v>0.83</v>
          </cell>
          <cell r="I451" t="str">
            <v>-</v>
          </cell>
        </row>
        <row r="453">
          <cell r="C453" t="str">
            <v>Kap.Prod. / jam =</v>
          </cell>
          <cell r="D453" t="str">
            <v>(v x 1000) x b x t x Fa</v>
          </cell>
          <cell r="G453" t="str">
            <v>Q4</v>
          </cell>
          <cell r="H453">
            <v>46.6875</v>
          </cell>
          <cell r="I453" t="str">
            <v>M3</v>
          </cell>
        </row>
        <row r="454">
          <cell r="D454" t="str">
            <v>n</v>
          </cell>
        </row>
        <row r="455">
          <cell r="C455" t="str">
            <v>Koefisien Alat / M3</v>
          </cell>
          <cell r="D455" t="str">
            <v xml:space="preserve"> = 1 : Q4</v>
          </cell>
          <cell r="G455" t="str">
            <v>(E19)</v>
          </cell>
          <cell r="H455">
            <v>2.1419009370816599E-2</v>
          </cell>
          <cell r="I455" t="str">
            <v>Jam</v>
          </cell>
        </row>
        <row r="457">
          <cell r="A457" t="str">
            <v>2.e.</v>
          </cell>
          <cell r="C457" t="str">
            <v>PNEUMATIC TIRE ROLLER</v>
          </cell>
          <cell r="G457" t="str">
            <v>(E18)</v>
          </cell>
        </row>
        <row r="458">
          <cell r="C458" t="str">
            <v>Kecepatan rata-rata alat</v>
          </cell>
          <cell r="G458" t="str">
            <v>v</v>
          </cell>
          <cell r="H458">
            <v>5</v>
          </cell>
          <cell r="I458" t="str">
            <v>KM / Jam</v>
          </cell>
        </row>
        <row r="459">
          <cell r="C459" t="str">
            <v>Lebar efektif pemadatan</v>
          </cell>
          <cell r="G459" t="str">
            <v>b</v>
          </cell>
          <cell r="H459">
            <v>1.5</v>
          </cell>
          <cell r="I459" t="str">
            <v>M</v>
          </cell>
        </row>
        <row r="460">
          <cell r="C460" t="str">
            <v>Jumlah lintasan</v>
          </cell>
          <cell r="G460" t="str">
            <v>n</v>
          </cell>
          <cell r="H460">
            <v>4</v>
          </cell>
          <cell r="I460" t="str">
            <v>lintasan</v>
          </cell>
        </row>
        <row r="461">
          <cell r="C461" t="str">
            <v>Faktor Efisiensi alat</v>
          </cell>
          <cell r="G461" t="str">
            <v>Fa</v>
          </cell>
          <cell r="H461">
            <v>0.83</v>
          </cell>
          <cell r="I461" t="str">
            <v>-</v>
          </cell>
        </row>
        <row r="463">
          <cell r="C463" t="str">
            <v>Kap.Prod. / jam =</v>
          </cell>
          <cell r="D463" t="str">
            <v>(v x 1000) x b x t x Fa</v>
          </cell>
          <cell r="G463" t="str">
            <v>Q5</v>
          </cell>
          <cell r="H463">
            <v>233.4375</v>
          </cell>
          <cell r="I463" t="str">
            <v>M3</v>
          </cell>
        </row>
        <row r="464">
          <cell r="D464" t="str">
            <v>n</v>
          </cell>
        </row>
        <row r="465">
          <cell r="C465" t="str">
            <v>Koefisien Alat / M3</v>
          </cell>
          <cell r="D465" t="str">
            <v xml:space="preserve"> = 1 : Q5</v>
          </cell>
          <cell r="G465" t="str">
            <v>(E18)</v>
          </cell>
          <cell r="H465">
            <v>4.2838018741633201E-3</v>
          </cell>
          <cell r="I465" t="str">
            <v>Jam</v>
          </cell>
        </row>
        <row r="467">
          <cell r="A467" t="str">
            <v>2.f.</v>
          </cell>
          <cell r="C467" t="str">
            <v>WATERTANK TRUCK</v>
          </cell>
          <cell r="G467" t="str">
            <v>(E23)</v>
          </cell>
        </row>
        <row r="468">
          <cell r="C468" t="str">
            <v>Volume tangki air</v>
          </cell>
          <cell r="G468" t="str">
            <v>V</v>
          </cell>
          <cell r="H468">
            <v>4</v>
          </cell>
          <cell r="I468" t="str">
            <v>M3</v>
          </cell>
        </row>
        <row r="469">
          <cell r="C469" t="str">
            <v>Kebutuhan air / M3 agregat padat</v>
          </cell>
          <cell r="G469" t="str">
            <v>Wc</v>
          </cell>
          <cell r="H469">
            <v>7.0000000000000007E-2</v>
          </cell>
          <cell r="I469" t="str">
            <v>M3</v>
          </cell>
        </row>
        <row r="470">
          <cell r="C470" t="str">
            <v>Pengisian tangki / jam</v>
          </cell>
          <cell r="G470" t="str">
            <v>n</v>
          </cell>
          <cell r="H470">
            <v>1</v>
          </cell>
          <cell r="I470" t="str">
            <v>kali</v>
          </cell>
        </row>
        <row r="471">
          <cell r="C471" t="str">
            <v>Faktor Efisiensi alat</v>
          </cell>
          <cell r="G471" t="str">
            <v>Fa</v>
          </cell>
          <cell r="H471">
            <v>0.83</v>
          </cell>
          <cell r="I471" t="str">
            <v>-</v>
          </cell>
        </row>
        <row r="473">
          <cell r="C473" t="str">
            <v>Kap.Prod. / jam =</v>
          </cell>
          <cell r="D473" t="str">
            <v>V x n x Fa</v>
          </cell>
          <cell r="G473" t="str">
            <v>Q6</v>
          </cell>
          <cell r="H473">
            <v>47.428571428571423</v>
          </cell>
          <cell r="I473" t="str">
            <v>M3</v>
          </cell>
        </row>
        <row r="474">
          <cell r="D474" t="str">
            <v>Wc</v>
          </cell>
        </row>
        <row r="475">
          <cell r="C475" t="str">
            <v>Koefisien Alat / M3</v>
          </cell>
          <cell r="D475" t="str">
            <v xml:space="preserve"> = 1 : Q6</v>
          </cell>
          <cell r="G475" t="str">
            <v>(E23)</v>
          </cell>
          <cell r="H475">
            <v>2.1084337349397592E-2</v>
          </cell>
          <cell r="I475" t="str">
            <v>Jam</v>
          </cell>
        </row>
        <row r="478">
          <cell r="J478" t="str">
            <v>Berlanjut ke hal. berikut</v>
          </cell>
        </row>
        <row r="479">
          <cell r="A479" t="str">
            <v>ITEM PEMBAYARAN NO.</v>
          </cell>
          <cell r="D479" t="str">
            <v>:  5.1 (3)</v>
          </cell>
          <cell r="J479" t="str">
            <v>Analisa EI-521</v>
          </cell>
        </row>
        <row r="480">
          <cell r="A480" t="str">
            <v>JENIS PEKERJAAN</v>
          </cell>
          <cell r="D480" t="str">
            <v>:  Lapis Pondasi Agregat Kelas C</v>
          </cell>
        </row>
        <row r="481">
          <cell r="A481" t="str">
            <v>SATUAN PEMBAYARAN</v>
          </cell>
          <cell r="D481" t="str">
            <v>:  M3</v>
          </cell>
          <cell r="H481" t="str">
            <v xml:space="preserve">         URAIAN ANALISA HARGA SATUAN</v>
          </cell>
        </row>
        <row r="482">
          <cell r="J482" t="str">
            <v>Lanjutan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7">
          <cell r="A487" t="str">
            <v>2.g.</v>
          </cell>
          <cell r="C487" t="str">
            <v>ALAT BANTU</v>
          </cell>
        </row>
        <row r="488">
          <cell r="C488" t="str">
            <v>diperlukan :</v>
          </cell>
          <cell r="J488" t="str">
            <v>Lump Sum</v>
          </cell>
        </row>
        <row r="489">
          <cell r="C489" t="str">
            <v>- Kereta dorong     = 2 buah</v>
          </cell>
        </row>
        <row r="490">
          <cell r="C490" t="str">
            <v>- Sekop                = 3 buah</v>
          </cell>
        </row>
        <row r="491">
          <cell r="C491" t="str">
            <v>- Garpu                 = 2 buah</v>
          </cell>
        </row>
        <row r="493">
          <cell r="A493" t="str">
            <v xml:space="preserve">   3.</v>
          </cell>
          <cell r="C493" t="str">
            <v>TENAGA</v>
          </cell>
        </row>
        <row r="494">
          <cell r="C494" t="str">
            <v>Produksi menentukan : WHEEL LOADER</v>
          </cell>
          <cell r="G494" t="str">
            <v>Q1</v>
          </cell>
          <cell r="H494">
            <v>99.6</v>
          </cell>
          <cell r="I494" t="str">
            <v>M3 / Jam</v>
          </cell>
        </row>
        <row r="495">
          <cell r="C495" t="str">
            <v>Produksi Agregat / hari  =  Tk x Q1</v>
          </cell>
          <cell r="G495" t="str">
            <v>Qt</v>
          </cell>
          <cell r="H495">
            <v>697.19999999999993</v>
          </cell>
          <cell r="I495" t="str">
            <v>M3</v>
          </cell>
        </row>
        <row r="496">
          <cell r="C496" t="str">
            <v>Kebutuhan tenaga :</v>
          </cell>
        </row>
        <row r="497">
          <cell r="D497" t="str">
            <v>- Pekerja</v>
          </cell>
          <cell r="G497" t="str">
            <v>P</v>
          </cell>
          <cell r="H497">
            <v>7</v>
          </cell>
          <cell r="I497" t="str">
            <v>orang</v>
          </cell>
        </row>
        <row r="498">
          <cell r="D498" t="str">
            <v>- Mandor</v>
          </cell>
          <cell r="G498" t="str">
            <v>M</v>
          </cell>
          <cell r="H498">
            <v>1</v>
          </cell>
          <cell r="I498" t="str">
            <v>orang</v>
          </cell>
        </row>
        <row r="500">
          <cell r="C500" t="str">
            <v>Koefisien tenaga / M3     :</v>
          </cell>
        </row>
        <row r="501">
          <cell r="D501" t="str">
            <v>- Pekerja</v>
          </cell>
          <cell r="E501" t="str">
            <v>= (Tk x P) : Qt</v>
          </cell>
          <cell r="G501" t="str">
            <v>(L01)</v>
          </cell>
          <cell r="H501">
            <v>7.0281124497991981E-2</v>
          </cell>
          <cell r="I501" t="str">
            <v>Jam</v>
          </cell>
        </row>
        <row r="502">
          <cell r="D502" t="str">
            <v>- Mandor</v>
          </cell>
          <cell r="E502" t="str">
            <v>= (Tk x M) : Qt</v>
          </cell>
          <cell r="G502" t="str">
            <v>(L03)</v>
          </cell>
          <cell r="H502">
            <v>1.0040160642570283E-2</v>
          </cell>
          <cell r="I502" t="str">
            <v>Jam</v>
          </cell>
        </row>
        <row r="504">
          <cell r="A504" t="str">
            <v>4.</v>
          </cell>
          <cell r="C504" t="str">
            <v>HARGA DASAR SATUAN UPAH, BAHAN DAN ALAT</v>
          </cell>
        </row>
        <row r="505">
          <cell r="C505" t="str">
            <v>Lihat lampiran.</v>
          </cell>
        </row>
        <row r="507">
          <cell r="A507" t="str">
            <v>5.</v>
          </cell>
          <cell r="C507" t="str">
            <v>ANALISA HARGA SATUAN PEKERJAAN</v>
          </cell>
        </row>
        <row r="508">
          <cell r="C508" t="str">
            <v>Lihat perhitungan dalam FORMULIR STANDAR UNTUK</v>
          </cell>
        </row>
        <row r="509">
          <cell r="C509" t="str">
            <v>PEREKEMAN ANALISA MASING-MASING HARGA</v>
          </cell>
        </row>
        <row r="510">
          <cell r="C510" t="str">
            <v>SATUAN.</v>
          </cell>
        </row>
        <row r="511">
          <cell r="C511" t="str">
            <v>Didapat Harga Satuan Pekerjaan :</v>
          </cell>
        </row>
        <row r="513">
          <cell r="C513" t="str">
            <v xml:space="preserve">Rp.  </v>
          </cell>
          <cell r="D513">
            <v>252395.65904586398</v>
          </cell>
          <cell r="E513" t="str">
            <v xml:space="preserve"> / M3.</v>
          </cell>
        </row>
        <row r="516">
          <cell r="A516" t="str">
            <v>6.</v>
          </cell>
          <cell r="C516" t="str">
            <v>WAKTU PELAKSANAAN YANG DIPERLUKAN</v>
          </cell>
        </row>
        <row r="517">
          <cell r="C517" t="str">
            <v>Masa Pelaksanaan :</v>
          </cell>
          <cell r="D517" t="str">
            <v>. . . . . . . . . . . .</v>
          </cell>
          <cell r="E517" t="str">
            <v>bulan</v>
          </cell>
        </row>
        <row r="519">
          <cell r="A519" t="str">
            <v>7.</v>
          </cell>
          <cell r="C519" t="str">
            <v>VOLUME PEKERJAAN YANG DIPERLUKAN</v>
          </cell>
        </row>
        <row r="520">
          <cell r="C520" t="str">
            <v>Volume pekerjaan  :</v>
          </cell>
          <cell r="D520">
            <v>1</v>
          </cell>
          <cell r="E520" t="str">
            <v>M3</v>
          </cell>
        </row>
        <row r="3096">
          <cell r="A3096" t="str">
            <v>ITEM PEMBAYARAN NO.</v>
          </cell>
          <cell r="D3096" t="str">
            <v>: 5.5.(2)</v>
          </cell>
          <cell r="J3096" t="str">
            <v>Analisa EI-718</v>
          </cell>
          <cell r="T3096" t="str">
            <v>Analisa EI-718</v>
          </cell>
        </row>
        <row r="3097">
          <cell r="A3097" t="str">
            <v>JENIS PEKERJAAN</v>
          </cell>
          <cell r="D3097" t="str">
            <v>: Pekerjaan LFAS Kelas B</v>
          </cell>
        </row>
        <row r="3098">
          <cell r="A3098" t="str">
            <v>SATUAN PEMBAYARAN</v>
          </cell>
          <cell r="D3098" t="str">
            <v>:  M3</v>
          </cell>
          <cell r="H3098" t="str">
            <v xml:space="preserve">        URAIAN ANALISA HARGA SATUAN</v>
          </cell>
          <cell r="L3098" t="str">
            <v>FORMULIR STANDAR UNTUK</v>
          </cell>
        </row>
        <row r="3099">
          <cell r="L3099" t="str">
            <v>PEREKAMAN ANALISA MASING-MASING HARGA SATUAN</v>
          </cell>
        </row>
        <row r="3100">
          <cell r="L3100" t="str">
            <v/>
          </cell>
        </row>
        <row r="3101">
          <cell r="A3101" t="str">
            <v>No.</v>
          </cell>
          <cell r="C3101" t="str">
            <v>U R A I A N</v>
          </cell>
          <cell r="G3101" t="str">
            <v>KODE</v>
          </cell>
          <cell r="H3101" t="str">
            <v>KOEF.</v>
          </cell>
          <cell r="I3101" t="str">
            <v>SATUAN</v>
          </cell>
          <cell r="J3101" t="str">
            <v>KETERANGAN</v>
          </cell>
        </row>
        <row r="3103">
          <cell r="L3103" t="str">
            <v>PROYEK</v>
          </cell>
          <cell r="O3103" t="str">
            <v>:</v>
          </cell>
        </row>
        <row r="3104">
          <cell r="A3104" t="str">
            <v>I.</v>
          </cell>
          <cell r="C3104" t="str">
            <v>ASUMSI</v>
          </cell>
          <cell r="L3104" t="str">
            <v>No. PAKET KONTRAK</v>
          </cell>
          <cell r="O3104" t="str">
            <v>:</v>
          </cell>
        </row>
        <row r="3105">
          <cell r="A3105">
            <v>1</v>
          </cell>
          <cell r="C3105" t="str">
            <v>Menggunakan alat (cara mekanik)</v>
          </cell>
          <cell r="L3105" t="str">
            <v>NAMA PAKET</v>
          </cell>
          <cell r="O3105" t="str">
            <v>:</v>
          </cell>
        </row>
        <row r="3106">
          <cell r="A3106">
            <v>2</v>
          </cell>
          <cell r="C3106" t="str">
            <v>Lokasi pekerjaan : sepanjang jalan</v>
          </cell>
          <cell r="L3106" t="str">
            <v>PROP / KAB / KODYA</v>
          </cell>
          <cell r="O3106" t="str">
            <v>:</v>
          </cell>
        </row>
        <row r="3107">
          <cell r="A3107">
            <v>3</v>
          </cell>
          <cell r="C3107" t="str">
            <v>Agregat merupakan bahan Lapis Pondasi Agregat</v>
          </cell>
          <cell r="L3107" t="str">
            <v>ITEM PEMBAYARAN NO.</v>
          </cell>
          <cell r="O3107" t="str">
            <v>: 5.5.(2)</v>
          </cell>
          <cell r="R3107" t="str">
            <v>PERKIRAAN VOL. PEK.</v>
          </cell>
          <cell r="T3107" t="str">
            <v>:</v>
          </cell>
          <cell r="U3107">
            <v>1</v>
          </cell>
        </row>
        <row r="3108">
          <cell r="C3108" t="str">
            <v>Kelas B yang telah dicampur di base camp dan</v>
          </cell>
          <cell r="L3108" t="str">
            <v>JENIS PEKERJAAN</v>
          </cell>
          <cell r="O3108" t="str">
            <v>: Pekerjaan LFAS Kelas B</v>
          </cell>
          <cell r="R3108" t="str">
            <v>TOTAL HARGA (Rp.)</v>
          </cell>
          <cell r="T3108" t="str">
            <v>:</v>
          </cell>
          <cell r="U3108">
            <v>31522.779454667012</v>
          </cell>
        </row>
        <row r="3109">
          <cell r="C3109" t="str">
            <v>selanjutnya dimuat ke truck dengan wheel loader</v>
          </cell>
        </row>
        <row r="3110">
          <cell r="A3110">
            <v>4</v>
          </cell>
          <cell r="C3110" t="str">
            <v>Jarak rata-rata Base camp ke lokasi pekerjaan</v>
          </cell>
          <cell r="G3110" t="str">
            <v>L</v>
          </cell>
          <cell r="H3110">
            <v>8.7249999999999996</v>
          </cell>
          <cell r="I3110" t="str">
            <v>KM</v>
          </cell>
          <cell r="L3110" t="str">
            <v>SATUAN PEMBAYARAN</v>
          </cell>
          <cell r="O3110" t="str">
            <v>:  M3</v>
          </cell>
          <cell r="R3110" t="str">
            <v>% THD. BIAYA PROYEK</v>
          </cell>
          <cell r="T3110" t="str">
            <v>:</v>
          </cell>
          <cell r="U3110" t="e">
            <v>#DIV/0!</v>
          </cell>
        </row>
        <row r="3111">
          <cell r="A3111">
            <v>5</v>
          </cell>
          <cell r="C3111" t="str">
            <v>Jam kerja efektif per-hari</v>
          </cell>
          <cell r="G3111" t="str">
            <v>Tk</v>
          </cell>
          <cell r="H3111">
            <v>7</v>
          </cell>
          <cell r="I3111" t="str">
            <v>jam</v>
          </cell>
        </row>
        <row r="3112">
          <cell r="A3112">
            <v>6</v>
          </cell>
          <cell r="C3112" t="str">
            <v>Kadar Semen Minimum (Spesifikasi)</v>
          </cell>
          <cell r="G3112" t="str">
            <v>Ks</v>
          </cell>
          <cell r="H3112">
            <v>250</v>
          </cell>
          <cell r="I3112" t="str">
            <v>Kg/M3</v>
          </cell>
        </row>
        <row r="3113">
          <cell r="A3113">
            <v>7</v>
          </cell>
          <cell r="C3113" t="str">
            <v>Perbandingan Air/Semen Maksimum (Spesifikasi)</v>
          </cell>
          <cell r="G3113" t="str">
            <v>Wcr</v>
          </cell>
          <cell r="H3113">
            <v>0.6</v>
          </cell>
          <cell r="I3113" t="str">
            <v>-</v>
          </cell>
          <cell r="L3113" t="str">
            <v>NO.</v>
          </cell>
          <cell r="N3113" t="str">
            <v>KOMPONEN</v>
          </cell>
          <cell r="P3113" t="str">
            <v>SATUAN</v>
          </cell>
          <cell r="Q3113" t="str">
            <v>KUANTITAS</v>
          </cell>
          <cell r="R3113" t="str">
            <v>SATUAN</v>
          </cell>
          <cell r="S3113" t="str">
            <v>HARGA</v>
          </cell>
        </row>
        <row r="3114">
          <cell r="A3114">
            <v>8</v>
          </cell>
          <cell r="C3114" t="str">
            <v>Perbandingan Camp.</v>
          </cell>
          <cell r="D3114">
            <v>4</v>
          </cell>
          <cell r="E3114" t="str">
            <v>:  Semen</v>
          </cell>
          <cell r="G3114" t="str">
            <v>Sm</v>
          </cell>
          <cell r="H3114">
            <v>4</v>
          </cell>
          <cell r="I3114" t="str">
            <v>%</v>
          </cell>
          <cell r="J3114" t="str">
            <v xml:space="preserve"> Berdasarkan</v>
          </cell>
          <cell r="R3114" t="str">
            <v>(Rp.)</v>
          </cell>
          <cell r="S3114" t="str">
            <v>(Rp.)</v>
          </cell>
        </row>
        <row r="3115">
          <cell r="D3115">
            <v>20</v>
          </cell>
          <cell r="E3115" t="str">
            <v>:  Agregat Halus</v>
          </cell>
          <cell r="G3115" t="str">
            <v>Fa</v>
          </cell>
          <cell r="H3115">
            <v>19.2</v>
          </cell>
          <cell r="I3115" t="str">
            <v>%</v>
          </cell>
          <cell r="J3115" t="str">
            <v xml:space="preserve"> JMF &amp; sesuai</v>
          </cell>
        </row>
        <row r="3116">
          <cell r="D3116">
            <v>35</v>
          </cell>
          <cell r="E3116" t="str">
            <v>:  Agregat Kasar</v>
          </cell>
          <cell r="G3116" t="str">
            <v>Ca</v>
          </cell>
          <cell r="H3116">
            <v>33.6</v>
          </cell>
          <cell r="I3116" t="str">
            <v>%</v>
          </cell>
          <cell r="J3116" t="str">
            <v xml:space="preserve"> dgn Spesifikasi</v>
          </cell>
        </row>
        <row r="3117">
          <cell r="D3117">
            <v>45</v>
          </cell>
          <cell r="E3117" t="str">
            <v>: Sirtu</v>
          </cell>
          <cell r="G3117" t="str">
            <v>Sr</v>
          </cell>
          <cell r="H3117">
            <v>43.2</v>
          </cell>
          <cell r="I3117" t="str">
            <v>%</v>
          </cell>
        </row>
        <row r="3118">
          <cell r="A3118">
            <v>9</v>
          </cell>
          <cell r="C3118" t="str">
            <v>Berat Jenis Material :</v>
          </cell>
          <cell r="L3118" t="str">
            <v>A.</v>
          </cell>
          <cell r="N3118" t="str">
            <v>TENAGA</v>
          </cell>
        </row>
        <row r="3119">
          <cell r="C3119" t="str">
            <v>-  Beton</v>
          </cell>
          <cell r="G3119" t="str">
            <v>D1</v>
          </cell>
          <cell r="H3119">
            <v>2.25</v>
          </cell>
          <cell r="I3119" t="str">
            <v>T/M3</v>
          </cell>
        </row>
        <row r="3120">
          <cell r="C3120" t="str">
            <v>-  Semen</v>
          </cell>
          <cell r="G3120" t="str">
            <v>D2</v>
          </cell>
          <cell r="H3120">
            <v>3</v>
          </cell>
          <cell r="I3120" t="str">
            <v>T/M3</v>
          </cell>
          <cell r="L3120" t="str">
            <v>1.</v>
          </cell>
          <cell r="N3120" t="str">
            <v>Pekerja</v>
          </cell>
          <cell r="O3120" t="str">
            <v>(L01)</v>
          </cell>
          <cell r="P3120" t="str">
            <v>jam</v>
          </cell>
          <cell r="Q3120">
            <v>5.3012048192771086</v>
          </cell>
          <cell r="R3120">
            <v>2857.14</v>
          </cell>
          <cell r="U3120">
            <v>15146.284337349398</v>
          </cell>
        </row>
        <row r="3121">
          <cell r="C3121" t="str">
            <v>-  Agregat Halus</v>
          </cell>
          <cell r="G3121" t="str">
            <v>D3</v>
          </cell>
          <cell r="H3121">
            <v>2.1</v>
          </cell>
          <cell r="I3121" t="str">
            <v>T/M3</v>
          </cell>
          <cell r="L3121" t="str">
            <v>2.</v>
          </cell>
          <cell r="N3121" t="str">
            <v>Tukang</v>
          </cell>
          <cell r="O3121" t="str">
            <v>(L02)</v>
          </cell>
          <cell r="P3121" t="str">
            <v>jam</v>
          </cell>
          <cell r="Q3121">
            <v>1.7670682730923695</v>
          </cell>
          <cell r="R3121">
            <v>4285.71</v>
          </cell>
          <cell r="U3121">
            <v>7573.142168674699</v>
          </cell>
        </row>
        <row r="3122">
          <cell r="C3122" t="str">
            <v>-  Agregat Kasar</v>
          </cell>
          <cell r="G3122" t="str">
            <v>D4</v>
          </cell>
          <cell r="H3122">
            <v>2.1</v>
          </cell>
          <cell r="I3122" t="str">
            <v>T/M3</v>
          </cell>
          <cell r="L3122" t="str">
            <v>3.</v>
          </cell>
          <cell r="N3122" t="str">
            <v>Mandor</v>
          </cell>
          <cell r="O3122" t="str">
            <v>(L03)</v>
          </cell>
          <cell r="P3122" t="str">
            <v>jam</v>
          </cell>
          <cell r="Q3122">
            <v>0.44176706827309237</v>
          </cell>
          <cell r="R3122">
            <v>3214.29</v>
          </cell>
          <cell r="U3122">
            <v>1419.9674698795181</v>
          </cell>
        </row>
        <row r="3123">
          <cell r="C3123" t="str">
            <v>-  Sirtu</v>
          </cell>
          <cell r="G3123" t="str">
            <v>D5</v>
          </cell>
          <cell r="H3123">
            <v>1.8</v>
          </cell>
          <cell r="I3123" t="str">
            <v>T/M3</v>
          </cell>
        </row>
        <row r="3125">
          <cell r="A3125" t="str">
            <v>II.</v>
          </cell>
          <cell r="C3125" t="str">
            <v>URUTAN KERJA</v>
          </cell>
          <cell r="Q3125" t="str">
            <v xml:space="preserve">JUMLAH HARGA TENAGA   </v>
          </cell>
          <cell r="U3125">
            <v>24139.393975903615</v>
          </cell>
        </row>
        <row r="3126">
          <cell r="A3126">
            <v>1</v>
          </cell>
          <cell r="C3126" t="str">
            <v>Semen, pasir, batu kerikil dan air dicampur dan diaduk</v>
          </cell>
        </row>
        <row r="3127">
          <cell r="C3127" t="str">
            <v>menjadi beton dengan menggunakan Concrete Mixer</v>
          </cell>
          <cell r="L3127" t="str">
            <v>B.</v>
          </cell>
          <cell r="N3127" t="str">
            <v>BAHAN</v>
          </cell>
        </row>
        <row r="3128">
          <cell r="A3128">
            <v>2</v>
          </cell>
          <cell r="C3128" t="str">
            <v>Beton di-cor ke dalam bekisting yang telah disiapkan</v>
          </cell>
        </row>
        <row r="3129">
          <cell r="A3129">
            <v>3</v>
          </cell>
          <cell r="C3129" t="str">
            <v>Penyelesaian dan perapihan setelah pemasangan</v>
          </cell>
          <cell r="L3129" t="str">
            <v>1.</v>
          </cell>
          <cell r="N3129" t="str">
            <v>Semen</v>
          </cell>
          <cell r="O3129" t="str">
            <v>(M12)</v>
          </cell>
          <cell r="P3129" t="str">
            <v>Kg</v>
          </cell>
          <cell r="Q3129">
            <v>92.249999999999986</v>
          </cell>
          <cell r="R3129">
            <v>688.65625</v>
          </cell>
          <cell r="U3129">
            <v>63528.539062499993</v>
          </cell>
        </row>
        <row r="3130">
          <cell r="L3130" t="str">
            <v>2.</v>
          </cell>
          <cell r="N3130" t="str">
            <v>Pasir</v>
          </cell>
          <cell r="O3130" t="str">
            <v>(M01)</v>
          </cell>
          <cell r="P3130" t="str">
            <v>M3</v>
          </cell>
          <cell r="Q3130">
            <v>0.21085714285714283</v>
          </cell>
          <cell r="R3130">
            <v>54300</v>
          </cell>
          <cell r="U3130">
            <v>11449.542857142855</v>
          </cell>
        </row>
        <row r="3131">
          <cell r="A3131" t="str">
            <v>III.</v>
          </cell>
          <cell r="C3131" t="str">
            <v>PEMAKAIAN BAHAN, ALAT DAN TENAGA</v>
          </cell>
          <cell r="L3131" t="str">
            <v>3.</v>
          </cell>
          <cell r="N3131" t="str">
            <v>Agregat Kasar</v>
          </cell>
          <cell r="O3131" t="str">
            <v>(M03)</v>
          </cell>
          <cell r="P3131" t="str">
            <v>M3</v>
          </cell>
          <cell r="Q3131">
            <v>0.36899999999999994</v>
          </cell>
          <cell r="R3131">
            <v>222345.54558042376</v>
          </cell>
          <cell r="U3131">
            <v>82045.506319176347</v>
          </cell>
        </row>
        <row r="3132">
          <cell r="L3132" t="str">
            <v>5.</v>
          </cell>
          <cell r="N3132" t="str">
            <v>Kayu Perancah</v>
          </cell>
          <cell r="O3132" t="str">
            <v>(M19)</v>
          </cell>
          <cell r="P3132" t="str">
            <v>M3</v>
          </cell>
          <cell r="Q3132">
            <v>0.05</v>
          </cell>
          <cell r="R3132">
            <v>1466250</v>
          </cell>
          <cell r="U3132">
            <v>73312.5</v>
          </cell>
        </row>
        <row r="3133">
          <cell r="A3133" t="str">
            <v xml:space="preserve">   1.</v>
          </cell>
          <cell r="C3133" t="str">
            <v>BAHAN</v>
          </cell>
          <cell r="L3133" t="str">
            <v>6.</v>
          </cell>
          <cell r="N3133" t="str">
            <v>Paku</v>
          </cell>
          <cell r="O3133" t="str">
            <v>(M18)</v>
          </cell>
          <cell r="P3133" t="str">
            <v>Kg</v>
          </cell>
          <cell r="Q3133">
            <v>0.4</v>
          </cell>
          <cell r="R3133">
            <v>5500</v>
          </cell>
          <cell r="U3133">
            <v>2200</v>
          </cell>
        </row>
        <row r="3134">
          <cell r="A3134" t="str">
            <v>1.a.</v>
          </cell>
          <cell r="C3134" t="str">
            <v>Semen (PC)          =</v>
          </cell>
          <cell r="D3134" t="str">
            <v xml:space="preserve">   {Sm x D1 x 1000} x 1.025</v>
          </cell>
          <cell r="G3134" t="str">
            <v>(M12)</v>
          </cell>
          <cell r="H3134">
            <v>92.249999999999986</v>
          </cell>
          <cell r="I3134" t="str">
            <v>Kg</v>
          </cell>
        </row>
        <row r="3135">
          <cell r="A3135" t="str">
            <v>1.b.</v>
          </cell>
          <cell r="C3135" t="str">
            <v>Agregat Halus</v>
          </cell>
          <cell r="D3135" t="str">
            <v xml:space="preserve">   {(Ps x D1) : D3} x 1.025</v>
          </cell>
          <cell r="G3135" t="str">
            <v>(M01)</v>
          </cell>
          <cell r="H3135">
            <v>0.21085714285714283</v>
          </cell>
          <cell r="I3135" t="str">
            <v>M3</v>
          </cell>
          <cell r="Q3135" t="str">
            <v xml:space="preserve">JUMLAH HARGA BAHAN   </v>
          </cell>
          <cell r="U3135">
            <v>232536.08823881921</v>
          </cell>
        </row>
        <row r="3136">
          <cell r="A3136" t="str">
            <v>1.c.</v>
          </cell>
          <cell r="C3136" t="str">
            <v>Agregat Kasar</v>
          </cell>
          <cell r="D3136" t="str">
            <v xml:space="preserve">   {(Kr x D1) : D4} x 1.025</v>
          </cell>
          <cell r="G3136" t="str">
            <v>(M03)</v>
          </cell>
          <cell r="H3136">
            <v>0.36899999999999994</v>
          </cell>
          <cell r="I3136" t="str">
            <v>M3</v>
          </cell>
          <cell r="J3136" t="str">
            <v xml:space="preserve"> Agregat Kasar</v>
          </cell>
        </row>
        <row r="3137">
          <cell r="C3137" t="str">
            <v>Sirtu</v>
          </cell>
          <cell r="H3137">
            <v>0.55349999999999999</v>
          </cell>
          <cell r="I3137" t="str">
            <v>M3</v>
          </cell>
        </row>
        <row r="3138">
          <cell r="A3138" t="str">
            <v>1.e.</v>
          </cell>
          <cell r="C3138" t="str">
            <v>Bekisting</v>
          </cell>
          <cell r="G3138" t="str">
            <v>(M19)</v>
          </cell>
          <cell r="H3138">
            <v>0.05</v>
          </cell>
          <cell r="I3138" t="str">
            <v>M3</v>
          </cell>
        </row>
        <row r="3139">
          <cell r="A3139" t="str">
            <v>1.f</v>
          </cell>
          <cell r="C3139" t="str">
            <v>Paku</v>
          </cell>
          <cell r="G3139" t="str">
            <v>(M18)</v>
          </cell>
          <cell r="H3139">
            <v>0.4</v>
          </cell>
          <cell r="I3139" t="str">
            <v>Kg</v>
          </cell>
        </row>
        <row r="3141">
          <cell r="A3141" t="str">
            <v>2.</v>
          </cell>
          <cell r="C3141" t="str">
            <v>ALAT</v>
          </cell>
        </row>
        <row r="3142">
          <cell r="A3142" t="str">
            <v>2.a.</v>
          </cell>
          <cell r="C3142" t="str">
            <v>CONCRETE MIXER</v>
          </cell>
          <cell r="G3142" t="str">
            <v>(E06)</v>
          </cell>
        </row>
        <row r="3143">
          <cell r="C3143" t="str">
            <v>Kapasitas Alat</v>
          </cell>
          <cell r="G3143" t="str">
            <v>V</v>
          </cell>
          <cell r="H3143">
            <v>500</v>
          </cell>
          <cell r="I3143" t="str">
            <v>liter</v>
          </cell>
        </row>
        <row r="3144">
          <cell r="C3144" t="str">
            <v>Faktor Efisiensi Alat</v>
          </cell>
          <cell r="G3144" t="str">
            <v>Fa</v>
          </cell>
          <cell r="H3144">
            <v>0.83</v>
          </cell>
          <cell r="I3144" t="str">
            <v>-</v>
          </cell>
        </row>
        <row r="3145">
          <cell r="C3145" t="str">
            <v>Waktu siklus   :</v>
          </cell>
          <cell r="D3145" t="str">
            <v>(T1 + T2 + T3 + T4)</v>
          </cell>
          <cell r="G3145" t="str">
            <v>Ts</v>
          </cell>
        </row>
        <row r="3146">
          <cell r="C3146" t="str">
            <v>-  Memuat</v>
          </cell>
          <cell r="G3146" t="str">
            <v>T1</v>
          </cell>
          <cell r="H3146">
            <v>3</v>
          </cell>
          <cell r="I3146" t="str">
            <v>menit</v>
          </cell>
        </row>
        <row r="3147">
          <cell r="C3147" t="str">
            <v>-  Mengaduk</v>
          </cell>
          <cell r="G3147" t="str">
            <v>T2</v>
          </cell>
          <cell r="H3147">
            <v>2</v>
          </cell>
          <cell r="I3147" t="str">
            <v>menit</v>
          </cell>
        </row>
        <row r="3148">
          <cell r="C3148" t="str">
            <v>-  Menuang</v>
          </cell>
          <cell r="G3148" t="str">
            <v>T3</v>
          </cell>
          <cell r="H3148">
            <v>3</v>
          </cell>
          <cell r="I3148" t="str">
            <v>menit</v>
          </cell>
        </row>
        <row r="3149">
          <cell r="C3149" t="str">
            <v>-  Tunggu, dll.</v>
          </cell>
          <cell r="G3149" t="str">
            <v>T4</v>
          </cell>
          <cell r="H3149">
            <v>3</v>
          </cell>
          <cell r="I3149" t="str">
            <v>menit</v>
          </cell>
        </row>
        <row r="3150">
          <cell r="G3150" t="str">
            <v>Ts</v>
          </cell>
          <cell r="H3150">
            <v>11</v>
          </cell>
          <cell r="I3150" t="str">
            <v>menit</v>
          </cell>
        </row>
        <row r="3152">
          <cell r="C3152" t="str">
            <v>Kap. Prod. / jam  =</v>
          </cell>
          <cell r="D3152" t="str">
            <v>V x Fa x 60</v>
          </cell>
          <cell r="G3152" t="str">
            <v>Q1</v>
          </cell>
          <cell r="H3152">
            <v>2.2636363636363637</v>
          </cell>
          <cell r="I3152" t="str">
            <v>M3</v>
          </cell>
        </row>
        <row r="3153">
          <cell r="D3153" t="str">
            <v>1000 x Ts</v>
          </cell>
        </row>
        <row r="3155">
          <cell r="C3155" t="str">
            <v>Koefisien Alat / M3</v>
          </cell>
          <cell r="D3155" t="str">
            <v xml:space="preserve">  =   1  :  Q1</v>
          </cell>
          <cell r="G3155" t="str">
            <v>(E06)</v>
          </cell>
          <cell r="H3155">
            <v>0.44176706827309237</v>
          </cell>
          <cell r="I3155" t="str">
            <v>jam</v>
          </cell>
        </row>
        <row r="3159">
          <cell r="J3159" t="str">
            <v>Berlanjut ke hal. berikut.</v>
          </cell>
        </row>
        <row r="3160">
          <cell r="A3160" t="str">
            <v>ITEM PEMBAYARAN NO.</v>
          </cell>
          <cell r="D3160" t="str">
            <v>: 5.5.(2)</v>
          </cell>
          <cell r="J3160" t="str">
            <v>Analisa EI-718</v>
          </cell>
        </row>
        <row r="3161">
          <cell r="A3161" t="str">
            <v>JENIS PEKERJAAN</v>
          </cell>
          <cell r="D3161" t="str">
            <v>: Pekerjaan LFAS Kelas B</v>
          </cell>
        </row>
        <row r="3162">
          <cell r="A3162" t="str">
            <v>SATUAN PEMBAYARAN</v>
          </cell>
          <cell r="D3162" t="str">
            <v>:  M3</v>
          </cell>
          <cell r="H3162" t="str">
            <v xml:space="preserve">        URAIAN ANALISA HARGA SATUAN</v>
          </cell>
        </row>
        <row r="3163">
          <cell r="J3163" t="str">
            <v>Lanjutan</v>
          </cell>
        </row>
        <row r="3165">
          <cell r="A3165" t="str">
            <v>No.</v>
          </cell>
          <cell r="C3165" t="str">
            <v>U R A I A N</v>
          </cell>
          <cell r="G3165" t="str">
            <v>KODE</v>
          </cell>
          <cell r="H3165" t="str">
            <v>KOEF.</v>
          </cell>
          <cell r="I3165" t="str">
            <v>SATUAN</v>
          </cell>
          <cell r="J3165" t="str">
            <v>KETERANGAN</v>
          </cell>
        </row>
        <row r="3168">
          <cell r="A3168" t="str">
            <v>2.b.</v>
          </cell>
          <cell r="C3168" t="str">
            <v>WATER TANK TRUCK</v>
          </cell>
          <cell r="G3168" t="str">
            <v>(E23)</v>
          </cell>
        </row>
        <row r="3169">
          <cell r="C3169" t="str">
            <v>Volume Tanki Air</v>
          </cell>
          <cell r="G3169" t="str">
            <v>V</v>
          </cell>
          <cell r="H3169">
            <v>4</v>
          </cell>
          <cell r="I3169" t="str">
            <v>M3</v>
          </cell>
        </row>
        <row r="3170">
          <cell r="C3170" t="str">
            <v>Kebutuhan air / M3 beton</v>
          </cell>
          <cell r="G3170" t="str">
            <v>Wc</v>
          </cell>
          <cell r="H3170">
            <v>5.5349999999999989E-2</v>
          </cell>
          <cell r="I3170" t="str">
            <v>M3</v>
          </cell>
        </row>
        <row r="3171">
          <cell r="C3171" t="str">
            <v>Faktor Efiesiensi Alat</v>
          </cell>
          <cell r="G3171" t="str">
            <v>Fa</v>
          </cell>
          <cell r="H3171">
            <v>0.83</v>
          </cell>
          <cell r="I3171" t="str">
            <v>-</v>
          </cell>
        </row>
        <row r="3172">
          <cell r="C3172" t="str">
            <v>Pengisian Tanki / jam</v>
          </cell>
          <cell r="G3172" t="str">
            <v>n</v>
          </cell>
          <cell r="H3172">
            <v>1</v>
          </cell>
          <cell r="I3172" t="str">
            <v>kali</v>
          </cell>
        </row>
        <row r="3174">
          <cell r="C3174" t="str">
            <v>Kap. Prod. / jam  =</v>
          </cell>
          <cell r="D3174" t="str">
            <v>V x Fa x n</v>
          </cell>
          <cell r="G3174" t="str">
            <v>Q2</v>
          </cell>
          <cell r="H3174">
            <v>59.981933152664865</v>
          </cell>
          <cell r="I3174" t="str">
            <v>M3</v>
          </cell>
        </row>
        <row r="3175">
          <cell r="D3175" t="str">
            <v>Wc</v>
          </cell>
        </row>
        <row r="3177">
          <cell r="C3177" t="str">
            <v>Koefisien Alat / M3</v>
          </cell>
          <cell r="D3177" t="str">
            <v xml:space="preserve">  =   1  :  Q2</v>
          </cell>
          <cell r="G3177" t="str">
            <v>(E23)</v>
          </cell>
          <cell r="H3177">
            <v>1.6671686746987949E-2</v>
          </cell>
          <cell r="I3177" t="str">
            <v>jam</v>
          </cell>
        </row>
        <row r="3179">
          <cell r="A3179" t="str">
            <v>2.c.</v>
          </cell>
          <cell r="C3179" t="str">
            <v>CONCRETE VIBRATOR</v>
          </cell>
          <cell r="G3179" t="str">
            <v>(E20)</v>
          </cell>
        </row>
        <row r="3180">
          <cell r="C3180" t="str">
            <v>Kebutuhan Alat Penggetar Beton ini disesuaikan dengan</v>
          </cell>
        </row>
        <row r="3181">
          <cell r="C3181" t="str">
            <v>kapasitas produksi Alat Pencampur (Concrete Mixer)</v>
          </cell>
        </row>
        <row r="3183">
          <cell r="C3183" t="str">
            <v>Kap. Prod. / jam  =</v>
          </cell>
          <cell r="D3183" t="str">
            <v>Kap.Prod./Jam Alat Concrete Mixer</v>
          </cell>
          <cell r="G3183" t="str">
            <v>Q3</v>
          </cell>
          <cell r="H3183">
            <v>2.2636363636363637</v>
          </cell>
          <cell r="I3183" t="str">
            <v>M3</v>
          </cell>
        </row>
        <row r="3185">
          <cell r="C3185" t="str">
            <v>Koefisien Alat / M3</v>
          </cell>
          <cell r="D3185" t="str">
            <v xml:space="preserve">  =   1  :  Q3</v>
          </cell>
          <cell r="G3185" t="str">
            <v>(E20)</v>
          </cell>
          <cell r="H3185">
            <v>0.44176706827309237</v>
          </cell>
          <cell r="I3185" t="str">
            <v>jam</v>
          </cell>
        </row>
        <row r="3187">
          <cell r="A3187" t="str">
            <v>2.c.</v>
          </cell>
          <cell r="C3187" t="str">
            <v>ALAT BANTU</v>
          </cell>
        </row>
        <row r="3188">
          <cell r="C3188" t="str">
            <v>Diperlukan  :</v>
          </cell>
        </row>
        <row r="3189">
          <cell r="C3189" t="str">
            <v>- Sekop</v>
          </cell>
          <cell r="D3189" t="str">
            <v>=  2  buah</v>
          </cell>
        </row>
        <row r="3190">
          <cell r="C3190" t="str">
            <v>- Pacul</v>
          </cell>
          <cell r="D3190" t="str">
            <v>=  2  buah</v>
          </cell>
        </row>
        <row r="3191">
          <cell r="C3191" t="str">
            <v>- Sendok Semen</v>
          </cell>
          <cell r="D3191" t="str">
            <v>=  2  buah</v>
          </cell>
        </row>
        <row r="3192">
          <cell r="C3192" t="str">
            <v>- Ember Cor</v>
          </cell>
          <cell r="D3192" t="str">
            <v>=  4  buah</v>
          </cell>
        </row>
        <row r="3193">
          <cell r="C3193" t="str">
            <v>- Gerobak Dorong</v>
          </cell>
          <cell r="D3193" t="str">
            <v>=  1  buah</v>
          </cell>
        </row>
        <row r="3195">
          <cell r="A3195" t="str">
            <v>3.</v>
          </cell>
          <cell r="C3195" t="str">
            <v>TENAGA</v>
          </cell>
        </row>
        <row r="3196">
          <cell r="C3196" t="str">
            <v>Produksi Beton dalam 1 hari</v>
          </cell>
          <cell r="E3196" t="str">
            <v>=  Tk x Q1</v>
          </cell>
          <cell r="G3196" t="str">
            <v>Qt</v>
          </cell>
          <cell r="H3196">
            <v>15.845454545454546</v>
          </cell>
          <cell r="I3196" t="str">
            <v>M3</v>
          </cell>
        </row>
        <row r="3198">
          <cell r="C3198" t="str">
            <v>Kebutuhan tenaga :</v>
          </cell>
          <cell r="D3198" t="str">
            <v>- Mandor</v>
          </cell>
          <cell r="G3198" t="str">
            <v>M</v>
          </cell>
          <cell r="H3198">
            <v>1</v>
          </cell>
          <cell r="I3198" t="str">
            <v>orang</v>
          </cell>
        </row>
        <row r="3199">
          <cell r="D3199" t="str">
            <v>- Tukang</v>
          </cell>
          <cell r="G3199" t="str">
            <v>Tb</v>
          </cell>
          <cell r="H3199">
            <v>4</v>
          </cell>
          <cell r="I3199" t="str">
            <v>orang</v>
          </cell>
        </row>
        <row r="3200">
          <cell r="D3200" t="str">
            <v>- Pekerja</v>
          </cell>
          <cell r="G3200" t="str">
            <v>P</v>
          </cell>
          <cell r="H3200">
            <v>12</v>
          </cell>
          <cell r="I3200" t="str">
            <v>orang</v>
          </cell>
        </row>
        <row r="3202">
          <cell r="C3202" t="str">
            <v>Koefisien Tenaga / M3   :</v>
          </cell>
        </row>
        <row r="3203">
          <cell r="D3203" t="str">
            <v>-  Mandor</v>
          </cell>
          <cell r="E3203" t="str">
            <v>= (Tk x M) : Qt</v>
          </cell>
          <cell r="G3203" t="str">
            <v>(L03)</v>
          </cell>
          <cell r="H3203">
            <v>0.44176706827309237</v>
          </cell>
          <cell r="I3203" t="str">
            <v>jam</v>
          </cell>
        </row>
        <row r="3204">
          <cell r="D3204" t="str">
            <v>-  Tukang</v>
          </cell>
          <cell r="E3204" t="str">
            <v>= (Tk x Tb) : Qt</v>
          </cell>
          <cell r="G3204" t="str">
            <v>(L02)</v>
          </cell>
          <cell r="H3204">
            <v>1.7670682730923695</v>
          </cell>
          <cell r="I3204" t="str">
            <v>jam</v>
          </cell>
        </row>
        <row r="3205">
          <cell r="D3205" t="str">
            <v>-  Pekerja</v>
          </cell>
          <cell r="E3205" t="str">
            <v>= (Tk x P) : Qt</v>
          </cell>
          <cell r="G3205" t="str">
            <v>(L01)</v>
          </cell>
          <cell r="H3205">
            <v>5.3012048192771086</v>
          </cell>
          <cell r="I3205" t="str">
            <v>jam</v>
          </cell>
        </row>
        <row r="3208">
          <cell r="A3208" t="str">
            <v>4.</v>
          </cell>
          <cell r="C3208" t="str">
            <v>HARGA DASAR SATUAN UPAH, BAHAN DAN ALAT</v>
          </cell>
        </row>
        <row r="3209">
          <cell r="C3209" t="str">
            <v>Lihat lampiran.</v>
          </cell>
        </row>
        <row r="3218">
          <cell r="J3218" t="str">
            <v>Berlanjut ke hal. berikut.</v>
          </cell>
        </row>
        <row r="3219">
          <cell r="A3219" t="str">
            <v>ITEM PEMBAYARAN NO.</v>
          </cell>
          <cell r="D3219" t="str">
            <v>: 5.5.(2)</v>
          </cell>
          <cell r="J3219" t="str">
            <v>Analisa EI-718</v>
          </cell>
        </row>
        <row r="3220">
          <cell r="A3220" t="str">
            <v>JENIS PEKERJAAN</v>
          </cell>
          <cell r="D3220" t="str">
            <v>: Pekerjaan LFAS Kelas B</v>
          </cell>
        </row>
        <row r="3221">
          <cell r="A3221" t="str">
            <v>SATUAN PEMBAYARAN</v>
          </cell>
          <cell r="D3221" t="str">
            <v>:  M3</v>
          </cell>
          <cell r="H3221" t="str">
            <v xml:space="preserve">        URAIAN ANALISA HARGA SATUAN</v>
          </cell>
        </row>
        <row r="3222">
          <cell r="J3222" t="str">
            <v>Lanjutan</v>
          </cell>
        </row>
        <row r="3224">
          <cell r="A3224" t="str">
            <v>No.</v>
          </cell>
          <cell r="C3224" t="str">
            <v>U R A I A N</v>
          </cell>
          <cell r="G3224" t="str">
            <v>KODE</v>
          </cell>
          <cell r="H3224" t="str">
            <v>KOEF.</v>
          </cell>
          <cell r="I3224" t="str">
            <v>SATUAN</v>
          </cell>
          <cell r="J3224" t="str">
            <v>KETERANGAN</v>
          </cell>
        </row>
        <row r="3227">
          <cell r="A3227" t="str">
            <v>5.</v>
          </cell>
          <cell r="C3227" t="str">
            <v>ANALISA HARGA SATUAN PEKERJAAN</v>
          </cell>
        </row>
        <row r="3228">
          <cell r="C3228" t="str">
            <v>Lihat perhitungan dalam FORMULIR STANDAR UNTUK</v>
          </cell>
        </row>
        <row r="3229">
          <cell r="C3229" t="str">
            <v>PEREKEMAN ANALISA MASING-MASING HARGA</v>
          </cell>
        </row>
        <row r="3230">
          <cell r="C3230" t="str">
            <v>SATUAN.</v>
          </cell>
        </row>
        <row r="3231">
          <cell r="C3231" t="str">
            <v>Didapat Harga Satuan Pekerjaan :</v>
          </cell>
        </row>
        <row r="3233">
          <cell r="C3233" t="str">
            <v xml:space="preserve">Rp.  </v>
          </cell>
          <cell r="D3233">
            <v>313349.42307399388</v>
          </cell>
          <cell r="E3233" t="str">
            <v xml:space="preserve"> / M3</v>
          </cell>
        </row>
        <row r="3236">
          <cell r="A3236" t="str">
            <v>6.</v>
          </cell>
          <cell r="C3236" t="str">
            <v>MASA PELAKSANAAN YANG DIPERLUKAN</v>
          </cell>
        </row>
        <row r="3237">
          <cell r="C3237" t="str">
            <v>Masa Pelaksanaan :</v>
          </cell>
          <cell r="D3237" t="str">
            <v>. . . . . . . . . . . .</v>
          </cell>
        </row>
        <row r="3239">
          <cell r="A3239" t="str">
            <v>7.</v>
          </cell>
          <cell r="C3239" t="str">
            <v>VOLUME PEKERJAAN YANG DIPERLUKAN</v>
          </cell>
        </row>
        <row r="3240">
          <cell r="C3240" t="str">
            <v>Volume pekerjaan  :</v>
          </cell>
          <cell r="D3240">
            <v>1</v>
          </cell>
          <cell r="E3240" t="str">
            <v>M3</v>
          </cell>
        </row>
        <row r="3281">
          <cell r="A3281" t="str">
            <v>ITEM PEMBAYARAN NO.</v>
          </cell>
          <cell r="D3281" t="str">
            <v>: 5.5.(3)</v>
          </cell>
          <cell r="J3281" t="str">
            <v>Analisa EI-718</v>
          </cell>
          <cell r="T3281" t="str">
            <v>Analisa EI-718</v>
          </cell>
        </row>
        <row r="3282">
          <cell r="A3282" t="str">
            <v>JENIS PEKERJAAN</v>
          </cell>
          <cell r="D3282" t="str">
            <v>: Pekerjaan LPAS Kelas C</v>
          </cell>
        </row>
        <row r="3283">
          <cell r="A3283" t="str">
            <v>SATUAN PEMBAYARAN</v>
          </cell>
          <cell r="D3283" t="str">
            <v>:  M3</v>
          </cell>
          <cell r="H3283" t="str">
            <v xml:space="preserve">        URAIAN ANALISA HARGA SATUAN</v>
          </cell>
          <cell r="L3283" t="str">
            <v>FORMULIR STANDAR UNTUK</v>
          </cell>
        </row>
        <row r="3284">
          <cell r="L3284" t="str">
            <v>PEREKAMAN ANALISA MASING-MASING HARGA SATUAN</v>
          </cell>
        </row>
        <row r="3285">
          <cell r="L3285" t="str">
            <v/>
          </cell>
        </row>
        <row r="3286">
          <cell r="A3286" t="str">
            <v>No.</v>
          </cell>
          <cell r="C3286" t="str">
            <v>U R A I A N</v>
          </cell>
          <cell r="G3286" t="str">
            <v>KODE</v>
          </cell>
          <cell r="H3286" t="str">
            <v>KOEF.</v>
          </cell>
          <cell r="I3286" t="str">
            <v>SATUAN</v>
          </cell>
          <cell r="J3286" t="str">
            <v>KETERANGAN</v>
          </cell>
        </row>
        <row r="3288">
          <cell r="L3288" t="str">
            <v>PROYEK</v>
          </cell>
          <cell r="O3288" t="str">
            <v>:</v>
          </cell>
        </row>
        <row r="3289">
          <cell r="A3289" t="str">
            <v>I.</v>
          </cell>
          <cell r="C3289" t="str">
            <v>ASUMSI</v>
          </cell>
          <cell r="L3289" t="str">
            <v>No. PAKET KONTRAK</v>
          </cell>
          <cell r="O3289" t="str">
            <v>:</v>
          </cell>
        </row>
        <row r="3290">
          <cell r="A3290">
            <v>1</v>
          </cell>
          <cell r="C3290" t="str">
            <v>Menggunakan alat (cara mekanik)</v>
          </cell>
          <cell r="L3290" t="str">
            <v>NAMA PAKET</v>
          </cell>
          <cell r="O3290" t="str">
            <v>:</v>
          </cell>
        </row>
        <row r="3291">
          <cell r="A3291">
            <v>2</v>
          </cell>
          <cell r="C3291" t="str">
            <v>Lokasi pekerjaan : sepanjang jalan</v>
          </cell>
          <cell r="L3291" t="str">
            <v>PROP / KAB / KODYA</v>
          </cell>
          <cell r="O3291" t="str">
            <v>:</v>
          </cell>
        </row>
        <row r="3292">
          <cell r="A3292">
            <v>3</v>
          </cell>
          <cell r="C3292" t="str">
            <v>Agregat merupakan bahan Lapis Pondasi Agregat</v>
          </cell>
          <cell r="L3292" t="str">
            <v>ITEM PEMBAYARAN NO.</v>
          </cell>
          <cell r="O3292" t="str">
            <v>: 5.5.(3)</v>
          </cell>
          <cell r="R3292" t="str">
            <v>PERKIRAAN VOL. PEK.</v>
          </cell>
          <cell r="T3292" t="str">
            <v>:</v>
          </cell>
          <cell r="U3292">
            <v>1</v>
          </cell>
        </row>
        <row r="3293">
          <cell r="C3293" t="str">
            <v>Kelas C yang telah dicampur di base camp dan</v>
          </cell>
          <cell r="L3293" t="str">
            <v>JENIS PEKERJAAN</v>
          </cell>
          <cell r="O3293" t="str">
            <v>: Pekerjaan LPAS Kelas C</v>
          </cell>
          <cell r="R3293" t="str">
            <v>TOTAL HARGA (Rp.)</v>
          </cell>
          <cell r="T3293" t="str">
            <v>:</v>
          </cell>
          <cell r="U3293">
            <v>31522.779454667012</v>
          </cell>
        </row>
        <row r="3294">
          <cell r="C3294" t="str">
            <v>selanjutnya dimuat ke truck dengan wheel loader</v>
          </cell>
        </row>
        <row r="3295">
          <cell r="A3295">
            <v>4</v>
          </cell>
          <cell r="C3295" t="str">
            <v>Jarak rata-rata Base camp ke lokasi pekerjaan</v>
          </cell>
          <cell r="G3295" t="str">
            <v>L</v>
          </cell>
          <cell r="H3295">
            <v>0</v>
          </cell>
          <cell r="I3295" t="str">
            <v>KM</v>
          </cell>
          <cell r="L3295" t="str">
            <v>SATUAN PEMBAYARAN</v>
          </cell>
          <cell r="O3295" t="str">
            <v>:  M3</v>
          </cell>
          <cell r="R3295" t="str">
            <v>% THD. BIAYA PROYEK</v>
          </cell>
          <cell r="T3295" t="str">
            <v>:</v>
          </cell>
          <cell r="U3295" t="e">
            <v>#DIV/0!</v>
          </cell>
        </row>
        <row r="3296">
          <cell r="A3296">
            <v>5</v>
          </cell>
          <cell r="C3296" t="str">
            <v>Jam kerja efektif per-hari</v>
          </cell>
          <cell r="G3296" t="str">
            <v>Tk</v>
          </cell>
          <cell r="H3296">
            <v>7</v>
          </cell>
          <cell r="I3296" t="str">
            <v>jam</v>
          </cell>
        </row>
        <row r="3297">
          <cell r="A3297">
            <v>6</v>
          </cell>
          <cell r="C3297" t="str">
            <v>Kadar Semen Minimum (Spesifikasi)</v>
          </cell>
          <cell r="G3297" t="str">
            <v>Ks</v>
          </cell>
          <cell r="H3297">
            <v>250</v>
          </cell>
          <cell r="I3297" t="str">
            <v>Kg/M3</v>
          </cell>
        </row>
        <row r="3298">
          <cell r="A3298">
            <v>7</v>
          </cell>
          <cell r="C3298" t="str">
            <v>Perbandingan Air/Semen Maksimum (Spesifikasi)</v>
          </cell>
          <cell r="G3298" t="str">
            <v>Wcr</v>
          </cell>
          <cell r="H3298">
            <v>0.6</v>
          </cell>
          <cell r="I3298" t="str">
            <v>-</v>
          </cell>
          <cell r="L3298" t="str">
            <v>NO.</v>
          </cell>
          <cell r="N3298" t="str">
            <v>KOMPONEN</v>
          </cell>
          <cell r="P3298" t="str">
            <v>SATUAN</v>
          </cell>
          <cell r="Q3298" t="str">
            <v>KUANTITAS</v>
          </cell>
          <cell r="R3298" t="str">
            <v>SATUAN</v>
          </cell>
          <cell r="S3298" t="str">
            <v>HARGA</v>
          </cell>
        </row>
        <row r="3299">
          <cell r="A3299">
            <v>8</v>
          </cell>
          <cell r="C3299" t="str">
            <v>Perbandingan Camp.</v>
          </cell>
          <cell r="D3299">
            <v>12</v>
          </cell>
          <cell r="E3299" t="str">
            <v>:  Semen</v>
          </cell>
          <cell r="G3299" t="str">
            <v>Sm</v>
          </cell>
          <cell r="H3299">
            <v>12</v>
          </cell>
          <cell r="I3299" t="str">
            <v>%</v>
          </cell>
          <cell r="J3299" t="str">
            <v xml:space="preserve"> Berdasarkan</v>
          </cell>
          <cell r="R3299" t="str">
            <v>(Rp.)</v>
          </cell>
          <cell r="S3299" t="str">
            <v>(Rp.)</v>
          </cell>
        </row>
        <row r="3300">
          <cell r="D3300">
            <v>47</v>
          </cell>
          <cell r="E3300" t="str">
            <v>:  Agregat Halus</v>
          </cell>
          <cell r="G3300" t="str">
            <v>Fa</v>
          </cell>
          <cell r="H3300">
            <v>41.4</v>
          </cell>
          <cell r="I3300" t="str">
            <v>%</v>
          </cell>
          <cell r="J3300" t="str">
            <v xml:space="preserve"> JMF &amp; sesuai</v>
          </cell>
        </row>
        <row r="3301">
          <cell r="D3301">
            <v>38</v>
          </cell>
          <cell r="E3301" t="str">
            <v>:  Agregat Kasar</v>
          </cell>
          <cell r="G3301" t="str">
            <v>Ca</v>
          </cell>
          <cell r="H3301">
            <v>33.4</v>
          </cell>
          <cell r="I3301" t="str">
            <v>%</v>
          </cell>
          <cell r="J3301" t="str">
            <v/>
          </cell>
        </row>
        <row r="3302">
          <cell r="D3302">
            <v>15</v>
          </cell>
          <cell r="E3302" t="str">
            <v>: Tanah</v>
          </cell>
          <cell r="G3302" t="str">
            <v>Tnh</v>
          </cell>
          <cell r="H3302">
            <v>13.2</v>
          </cell>
          <cell r="I3302" t="str">
            <v>%</v>
          </cell>
        </row>
        <row r="3303">
          <cell r="A3303">
            <v>9</v>
          </cell>
          <cell r="C3303" t="str">
            <v>Berat Jenis Material :</v>
          </cell>
          <cell r="L3303" t="str">
            <v>A.</v>
          </cell>
          <cell r="N3303" t="str">
            <v>TENAGA</v>
          </cell>
        </row>
        <row r="3304">
          <cell r="C3304" t="str">
            <v>-  Beton</v>
          </cell>
          <cell r="G3304" t="str">
            <v>D1</v>
          </cell>
          <cell r="H3304">
            <v>2.25</v>
          </cell>
          <cell r="I3304" t="str">
            <v>T/M3</v>
          </cell>
        </row>
        <row r="3305">
          <cell r="C3305" t="str">
            <v>-  Semen</v>
          </cell>
          <cell r="G3305" t="str">
            <v>D2</v>
          </cell>
          <cell r="H3305">
            <v>3</v>
          </cell>
          <cell r="I3305" t="str">
            <v>T/M3</v>
          </cell>
          <cell r="L3305" t="str">
            <v>1.</v>
          </cell>
          <cell r="N3305" t="str">
            <v>Pekerja</v>
          </cell>
          <cell r="O3305" t="str">
            <v>(L01)</v>
          </cell>
          <cell r="P3305" t="str">
            <v>jam</v>
          </cell>
          <cell r="Q3305">
            <v>5.3012048192771086</v>
          </cell>
          <cell r="R3305">
            <v>2857.14</v>
          </cell>
          <cell r="U3305">
            <v>15146.284337349398</v>
          </cell>
        </row>
        <row r="3306">
          <cell r="C3306" t="str">
            <v>-  Agregat Kelas C</v>
          </cell>
          <cell r="G3306" t="str">
            <v>D3</v>
          </cell>
          <cell r="H3306">
            <v>1.9</v>
          </cell>
          <cell r="I3306" t="str">
            <v>T/M3</v>
          </cell>
          <cell r="L3306" t="str">
            <v>2.</v>
          </cell>
          <cell r="N3306" t="str">
            <v>Tukang</v>
          </cell>
          <cell r="O3306" t="str">
            <v>(L02)</v>
          </cell>
          <cell r="P3306" t="str">
            <v>jam</v>
          </cell>
          <cell r="Q3306">
            <v>1.7670682730923695</v>
          </cell>
          <cell r="R3306">
            <v>4285.71</v>
          </cell>
          <cell r="U3306">
            <v>7573.142168674699</v>
          </cell>
        </row>
        <row r="3307">
          <cell r="C3307" t="str">
            <v/>
          </cell>
          <cell r="G3307" t="str">
            <v/>
          </cell>
          <cell r="H3307" t="str">
            <v/>
          </cell>
          <cell r="I3307" t="str">
            <v/>
          </cell>
          <cell r="L3307" t="str">
            <v>3.</v>
          </cell>
          <cell r="N3307" t="str">
            <v>Mandor</v>
          </cell>
          <cell r="O3307" t="str">
            <v>(L03)</v>
          </cell>
          <cell r="P3307" t="str">
            <v>jam</v>
          </cell>
          <cell r="Q3307">
            <v>0.44176706827309237</v>
          </cell>
          <cell r="R3307">
            <v>3214.29</v>
          </cell>
          <cell r="U3307">
            <v>1419.9674698795181</v>
          </cell>
        </row>
        <row r="3308">
          <cell r="C3308" t="str">
            <v/>
          </cell>
        </row>
        <row r="3309">
          <cell r="A3309" t="str">
            <v>II.</v>
          </cell>
          <cell r="C3309" t="str">
            <v>URUTAN KERJA</v>
          </cell>
          <cell r="Q3309" t="str">
            <v xml:space="preserve">JUMLAH HARGA TENAGA   </v>
          </cell>
          <cell r="U3309">
            <v>24139.393975903615</v>
          </cell>
        </row>
        <row r="3310">
          <cell r="A3310">
            <v>1</v>
          </cell>
          <cell r="C3310" t="str">
            <v>Semen, pasir, batu kerikil dan air dicampur dan diaduk</v>
          </cell>
        </row>
        <row r="3311">
          <cell r="C3311" t="str">
            <v>menjadi beton dengan menggunakan Concrete Mixer</v>
          </cell>
          <cell r="L3311" t="str">
            <v>B.</v>
          </cell>
          <cell r="N3311" t="str">
            <v>BAHAN</v>
          </cell>
        </row>
        <row r="3312">
          <cell r="A3312">
            <v>2</v>
          </cell>
          <cell r="C3312" t="str">
            <v>Beton di-cor ke dalam bekisting yang telah disiapkan</v>
          </cell>
        </row>
        <row r="3313">
          <cell r="A3313">
            <v>3</v>
          </cell>
          <cell r="C3313" t="str">
            <v>Penyelesaian dan perapihan setelah pemasangan</v>
          </cell>
          <cell r="L3313" t="str">
            <v>1.</v>
          </cell>
          <cell r="N3313" t="str">
            <v>Semen</v>
          </cell>
          <cell r="O3313" t="str">
            <v>(M12)</v>
          </cell>
          <cell r="P3313" t="str">
            <v>Kg</v>
          </cell>
          <cell r="Q3313">
            <v>276.75</v>
          </cell>
          <cell r="R3313">
            <v>1357.5</v>
          </cell>
          <cell r="U3313">
            <v>375688.125</v>
          </cell>
        </row>
        <row r="3314">
          <cell r="L3314" t="str">
            <v>2.</v>
          </cell>
          <cell r="N3314" t="str">
            <v>Aggregat Klas C</v>
          </cell>
          <cell r="O3314" t="str">
            <v>(M01)</v>
          </cell>
          <cell r="P3314" t="str">
            <v>M3</v>
          </cell>
          <cell r="Q3314">
            <v>0.50251973684210527</v>
          </cell>
          <cell r="R3314">
            <v>141787.08464737452</v>
          </cell>
          <cell r="U3314">
            <v>71250.808464607951</v>
          </cell>
        </row>
        <row r="3315">
          <cell r="A3315" t="str">
            <v>III.</v>
          </cell>
          <cell r="C3315" t="str">
            <v>PEMAKAIAN BAHAN, ALAT DAN TENAGA</v>
          </cell>
        </row>
        <row r="3317">
          <cell r="A3317" t="str">
            <v xml:space="preserve">   1.</v>
          </cell>
          <cell r="C3317" t="str">
            <v>BAHAN</v>
          </cell>
        </row>
        <row r="3318">
          <cell r="A3318" t="str">
            <v>1.a.</v>
          </cell>
          <cell r="C3318" t="str">
            <v>Semen (PC)          =</v>
          </cell>
          <cell r="D3318" t="str">
            <v xml:space="preserve">   {Sm x D1 x 1000} x 1.025</v>
          </cell>
          <cell r="G3318" t="str">
            <v>(M12)</v>
          </cell>
          <cell r="H3318">
            <v>276.75</v>
          </cell>
          <cell r="I3318" t="str">
            <v>Kg</v>
          </cell>
        </row>
        <row r="3319">
          <cell r="A3319" t="str">
            <v>1.b.</v>
          </cell>
          <cell r="C3319" t="str">
            <v>Agregat Kelas C</v>
          </cell>
          <cell r="D3319" t="str">
            <v xml:space="preserve">   {(Ps x D1) : D3} x 1.025</v>
          </cell>
          <cell r="G3319" t="str">
            <v>(M01)</v>
          </cell>
          <cell r="H3319">
            <v>0.50251973684210527</v>
          </cell>
          <cell r="I3319" t="str">
            <v>M3</v>
          </cell>
        </row>
        <row r="3320">
          <cell r="A3320" t="str">
            <v>1.c.</v>
          </cell>
          <cell r="C3320" t="str">
            <v/>
          </cell>
          <cell r="D3320" t="str">
            <v/>
          </cell>
          <cell r="G3320" t="str">
            <v/>
          </cell>
          <cell r="H3320" t="str">
            <v/>
          </cell>
          <cell r="I3320" t="str">
            <v/>
          </cell>
          <cell r="J3320" t="str">
            <v/>
          </cell>
        </row>
        <row r="3321">
          <cell r="A3321" t="str">
            <v>1.e.</v>
          </cell>
          <cell r="C3321" t="str">
            <v>Bekisting</v>
          </cell>
          <cell r="G3321" t="str">
            <v>(M19)</v>
          </cell>
          <cell r="H3321">
            <v>0.05</v>
          </cell>
          <cell r="I3321" t="str">
            <v>M3</v>
          </cell>
        </row>
        <row r="3322">
          <cell r="A3322" t="str">
            <v>1.f</v>
          </cell>
          <cell r="C3322" t="str">
            <v>Paku</v>
          </cell>
          <cell r="G3322" t="str">
            <v>(M18)</v>
          </cell>
          <cell r="H3322">
            <v>0.4</v>
          </cell>
          <cell r="I3322" t="str">
            <v>Kg</v>
          </cell>
        </row>
        <row r="3324">
          <cell r="A3324" t="str">
            <v>2.</v>
          </cell>
          <cell r="C3324" t="str">
            <v>ALAT</v>
          </cell>
        </row>
        <row r="3325">
          <cell r="A3325" t="str">
            <v>2.a.</v>
          </cell>
          <cell r="C3325" t="str">
            <v>CONCRETE MIXER</v>
          </cell>
          <cell r="G3325" t="str">
            <v>(E06)</v>
          </cell>
        </row>
        <row r="3326">
          <cell r="C3326" t="str">
            <v>Kapasitas Alat</v>
          </cell>
          <cell r="G3326" t="str">
            <v>V</v>
          </cell>
          <cell r="H3326">
            <v>500</v>
          </cell>
          <cell r="I3326" t="str">
            <v>liter</v>
          </cell>
        </row>
        <row r="3327">
          <cell r="C3327" t="str">
            <v>Faktor Efisiensi Alat</v>
          </cell>
          <cell r="G3327" t="str">
            <v>Fa</v>
          </cell>
          <cell r="H3327">
            <v>0.83</v>
          </cell>
          <cell r="I3327" t="str">
            <v>-</v>
          </cell>
        </row>
        <row r="3328">
          <cell r="C3328" t="str">
            <v>Waktu siklus   :</v>
          </cell>
          <cell r="D3328" t="str">
            <v>(T1 + T2 + T3 + T4)</v>
          </cell>
          <cell r="G3328" t="str">
            <v>Ts</v>
          </cell>
        </row>
        <row r="3329">
          <cell r="C3329" t="str">
            <v>-  Memuat</v>
          </cell>
          <cell r="G3329" t="str">
            <v>T1</v>
          </cell>
          <cell r="H3329">
            <v>3</v>
          </cell>
          <cell r="I3329" t="str">
            <v>menit</v>
          </cell>
        </row>
        <row r="3330">
          <cell r="C3330" t="str">
            <v>-  Mengaduk</v>
          </cell>
          <cell r="G3330" t="str">
            <v>T2</v>
          </cell>
          <cell r="H3330">
            <v>2</v>
          </cell>
          <cell r="I3330" t="str">
            <v>menit</v>
          </cell>
        </row>
        <row r="3331">
          <cell r="C3331" t="str">
            <v>-  Menuang</v>
          </cell>
          <cell r="G3331" t="str">
            <v>T3</v>
          </cell>
          <cell r="H3331">
            <v>3</v>
          </cell>
          <cell r="I3331" t="str">
            <v>menit</v>
          </cell>
        </row>
        <row r="3332">
          <cell r="C3332" t="str">
            <v>-  Tunggu, dll.</v>
          </cell>
          <cell r="G3332" t="str">
            <v>T4</v>
          </cell>
          <cell r="H3332">
            <v>3</v>
          </cell>
          <cell r="I3332" t="str">
            <v>menit</v>
          </cell>
        </row>
        <row r="3333">
          <cell r="G3333" t="str">
            <v>Ts</v>
          </cell>
          <cell r="H3333">
            <v>11</v>
          </cell>
          <cell r="I3333" t="str">
            <v>menit</v>
          </cell>
        </row>
        <row r="3335">
          <cell r="C3335" t="str">
            <v>Kap. Prod. / jam  =</v>
          </cell>
          <cell r="D3335" t="str">
            <v>V x Fa x 60</v>
          </cell>
          <cell r="G3335" t="str">
            <v>Q1</v>
          </cell>
          <cell r="H3335">
            <v>2.2636363636363637</v>
          </cell>
          <cell r="I3335" t="str">
            <v>M3</v>
          </cell>
        </row>
        <row r="3336">
          <cell r="D3336" t="str">
            <v>1000 x Ts</v>
          </cell>
        </row>
        <row r="3338">
          <cell r="C3338" t="str">
            <v>Koefisien Alat / M3</v>
          </cell>
          <cell r="D3338" t="str">
            <v xml:space="preserve">  =   1  :  Q1</v>
          </cell>
          <cell r="G3338" t="str">
            <v>(E06)</v>
          </cell>
          <cell r="H3338">
            <v>0.44176706827309237</v>
          </cell>
          <cell r="I3338" t="str">
            <v>jam</v>
          </cell>
        </row>
        <row r="3342">
          <cell r="J3342" t="str">
            <v>Berlanjut ke hal. berikut.</v>
          </cell>
        </row>
        <row r="3343">
          <cell r="A3343" t="str">
            <v>ITEM PEMBAYARAN NO.</v>
          </cell>
          <cell r="D3343" t="str">
            <v>: 5.5.(3)</v>
          </cell>
          <cell r="J3343" t="str">
            <v>Analisa EI-718</v>
          </cell>
        </row>
        <row r="3344">
          <cell r="A3344" t="str">
            <v>JENIS PEKERJAAN</v>
          </cell>
          <cell r="D3344" t="str">
            <v>: Pekerjaan LPAS Kelas C</v>
          </cell>
        </row>
        <row r="3345">
          <cell r="A3345" t="str">
            <v>SATUAN PEMBAYARAN</v>
          </cell>
          <cell r="D3345" t="str">
            <v>:  M3</v>
          </cell>
          <cell r="H3345" t="str">
            <v xml:space="preserve">        URAIAN ANALISA HARGA SATUAN</v>
          </cell>
        </row>
        <row r="3346">
          <cell r="J3346" t="str">
            <v>Lanjutan</v>
          </cell>
        </row>
        <row r="3348">
          <cell r="A3348" t="str">
            <v>No.</v>
          </cell>
          <cell r="C3348" t="str">
            <v>U R A I A N</v>
          </cell>
          <cell r="G3348" t="str">
            <v>KODE</v>
          </cell>
          <cell r="H3348" t="str">
            <v>KOEF.</v>
          </cell>
          <cell r="I3348" t="str">
            <v>SATUAN</v>
          </cell>
          <cell r="J3348" t="str">
            <v>KETERANGAN</v>
          </cell>
        </row>
        <row r="3351">
          <cell r="A3351" t="str">
            <v>2.b.</v>
          </cell>
          <cell r="C3351" t="str">
            <v>WATER TANK TRUCK</v>
          </cell>
          <cell r="G3351" t="str">
            <v>(E23)</v>
          </cell>
        </row>
        <row r="3352">
          <cell r="C3352" t="str">
            <v>Volume Tanki Air</v>
          </cell>
          <cell r="G3352" t="str">
            <v>V</v>
          </cell>
          <cell r="H3352">
            <v>4</v>
          </cell>
          <cell r="I3352" t="str">
            <v>M3</v>
          </cell>
        </row>
        <row r="3353">
          <cell r="C3353" t="str">
            <v>Kebutuhan air / M3 beton</v>
          </cell>
          <cell r="G3353" t="str">
            <v>Wc</v>
          </cell>
          <cell r="H3353">
            <v>0.16604999999999998</v>
          </cell>
          <cell r="I3353" t="str">
            <v>M3</v>
          </cell>
        </row>
        <row r="3354">
          <cell r="C3354" t="str">
            <v>Faktor Efiesiensi Alat</v>
          </cell>
          <cell r="G3354" t="str">
            <v>Fa</v>
          </cell>
          <cell r="H3354">
            <v>0.83</v>
          </cell>
          <cell r="I3354" t="str">
            <v>-</v>
          </cell>
        </row>
        <row r="3355">
          <cell r="C3355" t="str">
            <v>Pengisian Tanki / jam</v>
          </cell>
          <cell r="G3355" t="str">
            <v>n</v>
          </cell>
          <cell r="H3355">
            <v>1</v>
          </cell>
          <cell r="I3355" t="str">
            <v>kali</v>
          </cell>
        </row>
        <row r="3357">
          <cell r="C3357" t="str">
            <v>Kap. Prod. / jam  =</v>
          </cell>
          <cell r="D3357" t="str">
            <v>V x Fa x n</v>
          </cell>
          <cell r="G3357" t="str">
            <v>Q2</v>
          </cell>
          <cell r="H3357">
            <v>19.993977717554955</v>
          </cell>
          <cell r="I3357" t="str">
            <v>M3</v>
          </cell>
        </row>
        <row r="3358">
          <cell r="D3358" t="str">
            <v>Wc</v>
          </cell>
        </row>
        <row r="3360">
          <cell r="C3360" t="str">
            <v>Koefisien Alat / M3</v>
          </cell>
          <cell r="D3360" t="str">
            <v xml:space="preserve">  =   1  :  Q2</v>
          </cell>
          <cell r="G3360" t="str">
            <v>(E23)</v>
          </cell>
          <cell r="H3360">
            <v>5.0015060240963853E-2</v>
          </cell>
          <cell r="I3360" t="str">
            <v>jam</v>
          </cell>
        </row>
        <row r="3362">
          <cell r="A3362" t="str">
            <v>2.c.</v>
          </cell>
          <cell r="C3362" t="str">
            <v>CONCRETE VIBRATOR</v>
          </cell>
          <cell r="G3362" t="str">
            <v>(E20)</v>
          </cell>
        </row>
        <row r="3363">
          <cell r="C3363" t="str">
            <v>Kebutuhan Alat Penggetar Beton ini disesuaikan dengan</v>
          </cell>
        </row>
        <row r="3364">
          <cell r="C3364" t="str">
            <v>kapasitas produksi Alat Pencampur (Concrete Mixer)</v>
          </cell>
        </row>
        <row r="3366">
          <cell r="C3366" t="str">
            <v>Kap. Prod. / jam  =</v>
          </cell>
          <cell r="D3366" t="str">
            <v>Kap.Prod./Jam Alat Concrete Mixer</v>
          </cell>
          <cell r="G3366" t="str">
            <v>Q3</v>
          </cell>
          <cell r="H3366">
            <v>2.2636363636363637</v>
          </cell>
          <cell r="I3366" t="str">
            <v>M3</v>
          </cell>
        </row>
        <row r="3368">
          <cell r="C3368" t="str">
            <v>Koefisien Alat / M3</v>
          </cell>
          <cell r="D3368" t="str">
            <v xml:space="preserve">  =   1  :  Q3</v>
          </cell>
          <cell r="G3368" t="str">
            <v>(E20)</v>
          </cell>
          <cell r="H3368">
            <v>0.44176706827309237</v>
          </cell>
          <cell r="I3368" t="str">
            <v>jam</v>
          </cell>
        </row>
        <row r="3370">
          <cell r="A3370" t="str">
            <v>2.c.</v>
          </cell>
          <cell r="C3370" t="str">
            <v>ALAT BANTU</v>
          </cell>
        </row>
        <row r="3371">
          <cell r="C3371" t="str">
            <v>Diperlukan  :</v>
          </cell>
        </row>
        <row r="3372">
          <cell r="C3372" t="str">
            <v>- Sekop</v>
          </cell>
          <cell r="D3372" t="str">
            <v>=  2  buah</v>
          </cell>
        </row>
        <row r="3373">
          <cell r="C3373" t="str">
            <v>- Pacul</v>
          </cell>
          <cell r="D3373" t="str">
            <v>=  2  buah</v>
          </cell>
        </row>
        <row r="3374">
          <cell r="C3374" t="str">
            <v>- Sendok Semen</v>
          </cell>
          <cell r="D3374" t="str">
            <v>=  2  buah</v>
          </cell>
        </row>
        <row r="3375">
          <cell r="C3375" t="str">
            <v>- Ember Cor</v>
          </cell>
          <cell r="D3375" t="str">
            <v>=  4  buah</v>
          </cell>
        </row>
        <row r="3376">
          <cell r="C3376" t="str">
            <v>- Gerobak Dorong</v>
          </cell>
          <cell r="D3376" t="str">
            <v>=  1  buah</v>
          </cell>
        </row>
        <row r="3378">
          <cell r="A3378" t="str">
            <v>3.</v>
          </cell>
          <cell r="C3378" t="str">
            <v>TENAGA</v>
          </cell>
        </row>
        <row r="3379">
          <cell r="C3379" t="str">
            <v>Produksi Beton dalam 1 hari</v>
          </cell>
          <cell r="E3379" t="str">
            <v>=  Tk x Q1</v>
          </cell>
          <cell r="G3379" t="str">
            <v>Qt</v>
          </cell>
          <cell r="H3379">
            <v>15.845454545454546</v>
          </cell>
          <cell r="I3379" t="str">
            <v>M3</v>
          </cell>
        </row>
        <row r="3381">
          <cell r="C3381" t="str">
            <v>Kebutuhan tenaga :</v>
          </cell>
          <cell r="D3381" t="str">
            <v>- Mandor</v>
          </cell>
          <cell r="G3381" t="str">
            <v>M</v>
          </cell>
          <cell r="H3381">
            <v>1</v>
          </cell>
          <cell r="I3381" t="str">
            <v>orang</v>
          </cell>
        </row>
        <row r="3382">
          <cell r="D3382" t="str">
            <v>- Tukang</v>
          </cell>
          <cell r="G3382" t="str">
            <v>Tb</v>
          </cell>
          <cell r="H3382">
            <v>4</v>
          </cell>
          <cell r="I3382" t="str">
            <v>orang</v>
          </cell>
        </row>
        <row r="3383">
          <cell r="D3383" t="str">
            <v>- Pekerja</v>
          </cell>
          <cell r="G3383" t="str">
            <v>P</v>
          </cell>
          <cell r="H3383">
            <v>12</v>
          </cell>
          <cell r="I3383" t="str">
            <v>orang</v>
          </cell>
        </row>
        <row r="3385">
          <cell r="C3385" t="str">
            <v>Koefisien Tenaga / M3   :</v>
          </cell>
        </row>
        <row r="3386">
          <cell r="D3386" t="str">
            <v>-  Mandor</v>
          </cell>
          <cell r="E3386" t="str">
            <v>= (Tk x M) : Qt</v>
          </cell>
          <cell r="G3386" t="str">
            <v>(L03)</v>
          </cell>
          <cell r="H3386">
            <v>0.44176706827309237</v>
          </cell>
          <cell r="I3386" t="str">
            <v>jam</v>
          </cell>
        </row>
        <row r="3387">
          <cell r="D3387" t="str">
            <v>-  Tukang</v>
          </cell>
          <cell r="E3387" t="str">
            <v>= (Tk x Tb) : Qt</v>
          </cell>
          <cell r="G3387" t="str">
            <v>(L02)</v>
          </cell>
          <cell r="H3387">
            <v>1.7670682730923695</v>
          </cell>
          <cell r="I3387" t="str">
            <v>jam</v>
          </cell>
        </row>
        <row r="3388">
          <cell r="D3388" t="str">
            <v>-  Pekerja</v>
          </cell>
          <cell r="E3388" t="str">
            <v>= (Tk x P) : Qt</v>
          </cell>
          <cell r="G3388" t="str">
            <v>(L01)</v>
          </cell>
          <cell r="H3388">
            <v>5.3012048192771086</v>
          </cell>
          <cell r="I3388" t="str">
            <v>jam</v>
          </cell>
        </row>
        <row r="3391">
          <cell r="A3391" t="str">
            <v>4.</v>
          </cell>
          <cell r="C3391" t="str">
            <v>HARGA DASAR SATUAN UPAH, BAHAN DAN ALAT</v>
          </cell>
        </row>
        <row r="3392">
          <cell r="C3392" t="str">
            <v>Lihat lampiran.</v>
          </cell>
        </row>
        <row r="3401">
          <cell r="J3401" t="str">
            <v>Berlanjut ke hal. berikut.</v>
          </cell>
        </row>
        <row r="3402">
          <cell r="A3402" t="str">
            <v>ITEM PEMBAYARAN NO.</v>
          </cell>
          <cell r="D3402" t="str">
            <v>: 5.5.(3)</v>
          </cell>
          <cell r="J3402" t="str">
            <v>Analisa EI-718</v>
          </cell>
        </row>
        <row r="3403">
          <cell r="A3403" t="str">
            <v>JENIS PEKERJAAN</v>
          </cell>
          <cell r="D3403" t="str">
            <v>: Pekerjaan LPAS Kelas C</v>
          </cell>
        </row>
        <row r="3404">
          <cell r="A3404" t="str">
            <v>SATUAN PEMBAYARAN</v>
          </cell>
          <cell r="D3404" t="str">
            <v>:  M3</v>
          </cell>
          <cell r="H3404" t="str">
            <v xml:space="preserve">        URAIAN ANALISA HARGA SATUAN</v>
          </cell>
        </row>
        <row r="3405">
          <cell r="J3405" t="str">
            <v>Lanjutan</v>
          </cell>
        </row>
        <row r="3407">
          <cell r="A3407" t="str">
            <v>No.</v>
          </cell>
          <cell r="C3407" t="str">
            <v>U R A I A N</v>
          </cell>
          <cell r="G3407" t="str">
            <v>KODE</v>
          </cell>
          <cell r="H3407" t="str">
            <v>KOEF.</v>
          </cell>
          <cell r="I3407" t="str">
            <v>SATUAN</v>
          </cell>
          <cell r="J3407" t="str">
            <v>KETERANGAN</v>
          </cell>
        </row>
        <row r="3410">
          <cell r="A3410" t="str">
            <v>5.</v>
          </cell>
          <cell r="C3410" t="str">
            <v>ANALISA HARGA SATUAN PEKERJAAN</v>
          </cell>
        </row>
        <row r="3411">
          <cell r="C3411" t="str">
            <v>Lihat perhitungan dalam FORMULIR STANDAR UNTUK</v>
          </cell>
        </row>
        <row r="3412">
          <cell r="C3412" t="str">
            <v>PEREKEMAN ANALISA MASING-MASING HARGA</v>
          </cell>
        </row>
        <row r="3413">
          <cell r="C3413" t="str">
            <v>SATUAN.</v>
          </cell>
        </row>
        <row r="3414">
          <cell r="C3414" t="str">
            <v>Didapat Harga Satuan Pekerjaan :</v>
          </cell>
        </row>
        <row r="3416">
          <cell r="C3416" t="str">
            <v xml:space="preserve">Rp.  </v>
          </cell>
          <cell r="D3416">
            <v>634714.46174467704</v>
          </cell>
          <cell r="E3416" t="str">
            <v xml:space="preserve"> / M3</v>
          </cell>
        </row>
        <row r="3419">
          <cell r="A3419" t="str">
            <v>6.</v>
          </cell>
          <cell r="C3419" t="str">
            <v>MASA PELAKSANAAN YANG DIPERLUKAN</v>
          </cell>
        </row>
        <row r="3420">
          <cell r="C3420" t="str">
            <v>Masa Pelaksanaan :</v>
          </cell>
          <cell r="D3420" t="str">
            <v>. . . . . . . . . . . .</v>
          </cell>
        </row>
        <row r="3422">
          <cell r="A3422" t="str">
            <v>7.</v>
          </cell>
          <cell r="C3422" t="str">
            <v>VOLUME PEKERJAAN YANG DIPERLUKAN</v>
          </cell>
        </row>
        <row r="3423">
          <cell r="C3423" t="str">
            <v>Volume pekerjaan  :</v>
          </cell>
          <cell r="D3423">
            <v>1</v>
          </cell>
          <cell r="E3423" t="str">
            <v>M3</v>
          </cell>
        </row>
        <row r="3463">
          <cell r="A3463" t="str">
            <v>ITEM  PEMBAYARAN</v>
          </cell>
          <cell r="D3463" t="str">
            <v xml:space="preserve">:  5.7 (1) </v>
          </cell>
          <cell r="J3463" t="str">
            <v>Analisa EI-7171</v>
          </cell>
        </row>
        <row r="3464">
          <cell r="A3464" t="str">
            <v>JENIS PEKERJAAN</v>
          </cell>
          <cell r="D3464" t="str">
            <v>: Wet  Lean Concrete (Tebal 10 cm)</v>
          </cell>
        </row>
        <row r="3465">
          <cell r="A3465" t="str">
            <v xml:space="preserve">SATUAN                                          </v>
          </cell>
          <cell r="E3465" t="str">
            <v>: M2</v>
          </cell>
        </row>
        <row r="3469">
          <cell r="A3469" t="str">
            <v>UNIT PERHITUNGAN :</v>
          </cell>
          <cell r="D3469">
            <v>100</v>
          </cell>
          <cell r="E3469" t="str">
            <v>M3</v>
          </cell>
          <cell r="G3469" t="str">
            <v xml:space="preserve">        URAIAN ANALISA HARGA SATUAN</v>
          </cell>
        </row>
        <row r="3471">
          <cell r="A3471" t="str">
            <v>No.</v>
          </cell>
          <cell r="C3471" t="str">
            <v>U R A I A N</v>
          </cell>
          <cell r="G3471" t="str">
            <v>KODE</v>
          </cell>
          <cell r="H3471" t="str">
            <v>KOEF.</v>
          </cell>
          <cell r="I3471" t="str">
            <v>SATUAN</v>
          </cell>
          <cell r="J3471" t="str">
            <v>KETERANGAN</v>
          </cell>
        </row>
        <row r="3474">
          <cell r="A3474" t="str">
            <v>I.</v>
          </cell>
          <cell r="C3474" t="str">
            <v>ASUMSI</v>
          </cell>
        </row>
        <row r="3475">
          <cell r="A3475">
            <v>1</v>
          </cell>
          <cell r="C3475" t="str">
            <v xml:space="preserve">Menggunakan cara mekanik  </v>
          </cell>
        </row>
        <row r="3476">
          <cell r="A3476">
            <v>2</v>
          </cell>
          <cell r="C3476" t="str">
            <v>Tebal   Lean Concrete  =</v>
          </cell>
          <cell r="H3476">
            <v>10</v>
          </cell>
          <cell r="I3476" t="str">
            <v>CM</v>
          </cell>
        </row>
        <row r="3477">
          <cell r="A3477">
            <v>3</v>
          </cell>
          <cell r="C3477" t="str">
            <v>Beton  ready mix  diterima  di lokasi  pekerjaan</v>
          </cell>
        </row>
        <row r="3478">
          <cell r="A3478">
            <v>4</v>
          </cell>
          <cell r="C3478" t="str">
            <v>Jam kerja efektif per-hari</v>
          </cell>
          <cell r="G3478" t="str">
            <v>Tk</v>
          </cell>
          <cell r="H3478">
            <v>7</v>
          </cell>
          <cell r="I3478" t="str">
            <v>jam</v>
          </cell>
        </row>
        <row r="3479">
          <cell r="A3479">
            <v>5</v>
          </cell>
          <cell r="C3479" t="str">
            <v>Harga ready mix franco lokasi/ proyek</v>
          </cell>
          <cell r="G3479" t="str">
            <v/>
          </cell>
          <cell r="H3479" t="str">
            <v/>
          </cell>
          <cell r="I3479" t="str">
            <v/>
          </cell>
        </row>
        <row r="3480">
          <cell r="C3480" t="str">
            <v/>
          </cell>
        </row>
        <row r="3481">
          <cell r="C3481" t="str">
            <v/>
          </cell>
        </row>
        <row r="3482">
          <cell r="A3482" t="str">
            <v/>
          </cell>
        </row>
        <row r="3484">
          <cell r="A3484" t="str">
            <v>II.</v>
          </cell>
          <cell r="C3484" t="str">
            <v>URUTAN KERJA</v>
          </cell>
        </row>
        <row r="3485">
          <cell r="A3485">
            <v>1</v>
          </cell>
          <cell r="C3485" t="str">
            <v>Mal /bekisting/form work  dipersiapkan sesuai dengan</v>
          </cell>
        </row>
        <row r="3486">
          <cell r="C3486" t="str">
            <v>gambar dan persyaratan</v>
          </cell>
        </row>
        <row r="3487">
          <cell r="A3487">
            <v>2</v>
          </cell>
          <cell r="C3487" t="str">
            <v>Beton di-cor ke dalam mal yang telah disiapkan</v>
          </cell>
        </row>
        <row r="3488">
          <cell r="A3488">
            <v>3</v>
          </cell>
          <cell r="C3488" t="str">
            <v xml:space="preserve">Penghamparan dan perataan dilakukan dengan </v>
          </cell>
        </row>
        <row r="3489">
          <cell r="C3489" t="str">
            <v>dengan memakai alat Slip Form Paver</v>
          </cell>
        </row>
        <row r="3490">
          <cell r="A3490" t="str">
            <v/>
          </cell>
        </row>
        <row r="3491">
          <cell r="A3491" t="str">
            <v>III.</v>
          </cell>
          <cell r="C3491" t="str">
            <v>PEMAKAIAN BAHAN, ALAT DAN TENAGA</v>
          </cell>
        </row>
        <row r="3493">
          <cell r="A3493">
            <v>1</v>
          </cell>
          <cell r="C3493" t="str">
            <v>BAHAN</v>
          </cell>
        </row>
        <row r="3494">
          <cell r="A3494" t="str">
            <v>1.a.</v>
          </cell>
          <cell r="C3494" t="str">
            <v>Beton  K-125 Ready mix =  100  * 1.05</v>
          </cell>
          <cell r="H3494">
            <v>105</v>
          </cell>
          <cell r="I3494" t="str">
            <v>M3</v>
          </cell>
        </row>
        <row r="3495">
          <cell r="C3495" t="str">
            <v>Volume  Beton  per M2 = 0,1*1 =</v>
          </cell>
          <cell r="E3495" t="str">
            <v>0,1  M3</v>
          </cell>
        </row>
        <row r="3496">
          <cell r="A3496" t="str">
            <v>b</v>
          </cell>
          <cell r="C3496" t="str">
            <v>Form Work</v>
          </cell>
          <cell r="D3496" t="str">
            <v>= 0.1*100</v>
          </cell>
          <cell r="H3496">
            <v>20</v>
          </cell>
          <cell r="I3496" t="str">
            <v>M2</v>
          </cell>
        </row>
        <row r="3498">
          <cell r="A3498" t="str">
            <v>2.</v>
          </cell>
          <cell r="C3498" t="str">
            <v>ALAT</v>
          </cell>
        </row>
        <row r="3499">
          <cell r="A3499" t="str">
            <v>2.a.</v>
          </cell>
          <cell r="C3499" t="str">
            <v>EXCAVATOR</v>
          </cell>
          <cell r="G3499" t="str">
            <v>(E10)</v>
          </cell>
        </row>
        <row r="3500">
          <cell r="C3500" t="str">
            <v>Kapasitas Bucket</v>
          </cell>
          <cell r="G3500" t="str">
            <v>V</v>
          </cell>
          <cell r="H3500">
            <v>0.93</v>
          </cell>
          <cell r="I3500" t="str">
            <v>M3</v>
          </cell>
        </row>
        <row r="3501">
          <cell r="C3501" t="str">
            <v>Faktor Bucket</v>
          </cell>
          <cell r="G3501" t="str">
            <v>Fb</v>
          </cell>
          <cell r="H3501">
            <v>1</v>
          </cell>
          <cell r="I3501" t="str">
            <v>-</v>
          </cell>
        </row>
        <row r="3502">
          <cell r="C3502" t="str">
            <v>Faktor  Efisiensi alat</v>
          </cell>
          <cell r="G3502" t="str">
            <v>Fa</v>
          </cell>
          <cell r="H3502">
            <v>0.83</v>
          </cell>
          <cell r="I3502" t="str">
            <v>-</v>
          </cell>
        </row>
        <row r="3503">
          <cell r="C3503" t="str">
            <v>Faktor Konversi</v>
          </cell>
          <cell r="G3503" t="str">
            <v>Fv</v>
          </cell>
          <cell r="H3503">
            <v>0.9</v>
          </cell>
        </row>
        <row r="3505">
          <cell r="C3505" t="str">
            <v>Waktu siklus</v>
          </cell>
          <cell r="G3505" t="str">
            <v>Ts1</v>
          </cell>
        </row>
        <row r="3506">
          <cell r="C3506" t="str">
            <v>- Menggali,  memuat dan berputar</v>
          </cell>
          <cell r="G3506" t="str">
            <v>T1</v>
          </cell>
          <cell r="H3506">
            <v>0.317</v>
          </cell>
          <cell r="I3506" t="str">
            <v>menit</v>
          </cell>
        </row>
        <row r="3507">
          <cell r="C3507" t="str">
            <v>- Lain-lain</v>
          </cell>
          <cell r="G3507" t="str">
            <v>T2</v>
          </cell>
          <cell r="H3507">
            <v>0.5</v>
          </cell>
          <cell r="I3507" t="str">
            <v>menit</v>
          </cell>
        </row>
        <row r="3508">
          <cell r="G3508" t="str">
            <v>Ts1</v>
          </cell>
          <cell r="H3508">
            <v>0.81699999999999995</v>
          </cell>
          <cell r="I3508" t="str">
            <v>menit</v>
          </cell>
        </row>
        <row r="3510">
          <cell r="C3510" t="str">
            <v>Kap. Prod. / jam =</v>
          </cell>
          <cell r="D3510" t="str">
            <v>V  x Fb x Fa x Fv x  60</v>
          </cell>
          <cell r="G3510" t="str">
            <v>Q1</v>
          </cell>
          <cell r="H3510">
            <v>5.1019094247246022</v>
          </cell>
          <cell r="I3510" t="str">
            <v xml:space="preserve">M3  </v>
          </cell>
        </row>
        <row r="3511">
          <cell r="D3511" t="str">
            <v>Ts1 x Fk</v>
          </cell>
        </row>
        <row r="3513">
          <cell r="C3513" t="str">
            <v>Koefisien Alat / M3</v>
          </cell>
          <cell r="D3513" t="str">
            <v xml:space="preserve"> =  1  :  Q1</v>
          </cell>
          <cell r="G3513" t="str">
            <v>-</v>
          </cell>
          <cell r="H3513">
            <v>0.19600504766977109</v>
          </cell>
          <cell r="I3513" t="str">
            <v>Jam</v>
          </cell>
        </row>
        <row r="3517">
          <cell r="A3517" t="str">
            <v>2.b.</v>
          </cell>
          <cell r="C3517" t="str">
            <v>SLIP FORM PAVER</v>
          </cell>
        </row>
        <row r="3522">
          <cell r="A3522" t="str">
            <v>2.c.</v>
          </cell>
          <cell r="C3522" t="str">
            <v>CONCRETE VIBRATOR</v>
          </cell>
          <cell r="G3522" t="str">
            <v>(E20)</v>
          </cell>
        </row>
        <row r="3523">
          <cell r="C3523" t="str">
            <v>Kebutuhan Alat Penggetar Beton ini disesuaikan dengan</v>
          </cell>
        </row>
        <row r="3524">
          <cell r="C3524" t="str">
            <v>kapasitas produksi Concrete  Pump</v>
          </cell>
        </row>
        <row r="3525">
          <cell r="C3525" t="str">
            <v>Kap. Prod. / jam  =</v>
          </cell>
          <cell r="G3525" t="str">
            <v>Q3</v>
          </cell>
          <cell r="H3525">
            <v>10</v>
          </cell>
          <cell r="I3525" t="str">
            <v>M3</v>
          </cell>
          <cell r="J3525" t="str">
            <v>Cek Kap prod</v>
          </cell>
        </row>
        <row r="3526">
          <cell r="C3526" t="str">
            <v xml:space="preserve">Kebutuhan utk </v>
          </cell>
          <cell r="D3526">
            <v>100</v>
          </cell>
          <cell r="E3526" t="str">
            <v>M3</v>
          </cell>
          <cell r="G3526" t="str">
            <v>(E20)</v>
          </cell>
          <cell r="H3526">
            <v>10.5</v>
          </cell>
          <cell r="I3526" t="str">
            <v>jam</v>
          </cell>
        </row>
        <row r="3528">
          <cell r="A3528" t="str">
            <v>2.c.</v>
          </cell>
          <cell r="C3528" t="str">
            <v>ALAT BANTU</v>
          </cell>
        </row>
        <row r="3529">
          <cell r="C3529" t="str">
            <v>Diperlukan  :</v>
          </cell>
        </row>
        <row r="3530">
          <cell r="C3530" t="str">
            <v>- Sekop</v>
          </cell>
          <cell r="D3530" t="str">
            <v>=  2  buah</v>
          </cell>
        </row>
        <row r="3531">
          <cell r="C3531" t="str">
            <v>- Pacul</v>
          </cell>
          <cell r="D3531" t="str">
            <v>=  2  buah</v>
          </cell>
        </row>
        <row r="3532">
          <cell r="C3532" t="str">
            <v>Dan lain-lain</v>
          </cell>
        </row>
        <row r="3534">
          <cell r="A3534" t="str">
            <v>3.</v>
          </cell>
          <cell r="C3534" t="str">
            <v>TENAGA</v>
          </cell>
        </row>
        <row r="3535">
          <cell r="C3535" t="str">
            <v xml:space="preserve">Kebutuhan utk </v>
          </cell>
          <cell r="D3535">
            <v>100</v>
          </cell>
          <cell r="E3535" t="str">
            <v>M3</v>
          </cell>
        </row>
        <row r="3536">
          <cell r="C3536" t="str">
            <v>- Pengawas</v>
          </cell>
          <cell r="E3536" t="str">
            <v/>
          </cell>
          <cell r="G3536" t="str">
            <v>Pg</v>
          </cell>
          <cell r="H3536">
            <v>7</v>
          </cell>
          <cell r="I3536" t="str">
            <v>hour</v>
          </cell>
        </row>
        <row r="3537">
          <cell r="C3537" t="str">
            <v>- Mandor</v>
          </cell>
          <cell r="E3537" t="str">
            <v>= 1 orang hari</v>
          </cell>
          <cell r="G3537" t="str">
            <v>M</v>
          </cell>
          <cell r="H3537">
            <v>21</v>
          </cell>
          <cell r="I3537" t="str">
            <v>hour</v>
          </cell>
        </row>
        <row r="3538">
          <cell r="C3538" t="str">
            <v>- Tukang/ Tenaga  trampil</v>
          </cell>
          <cell r="E3538" t="str">
            <v/>
          </cell>
          <cell r="G3538" t="str">
            <v>Tb</v>
          </cell>
          <cell r="H3538">
            <v>35</v>
          </cell>
          <cell r="I3538" t="str">
            <v>hour</v>
          </cell>
        </row>
        <row r="3539">
          <cell r="C3539" t="str">
            <v>- Pekerja</v>
          </cell>
          <cell r="E3539" t="str">
            <v>= 2 orang hari</v>
          </cell>
          <cell r="G3539" t="str">
            <v>P</v>
          </cell>
          <cell r="H3539">
            <v>49</v>
          </cell>
          <cell r="I3539" t="str">
            <v>hour</v>
          </cell>
        </row>
        <row r="3542">
          <cell r="C3542" t="str">
            <v>DOMINAN: Slip Form Paver</v>
          </cell>
        </row>
        <row r="3553">
          <cell r="A3553" t="str">
            <v>ITEM  PEMBAYARAN</v>
          </cell>
          <cell r="E3553" t="str">
            <v xml:space="preserve">:  5.7 (1) </v>
          </cell>
          <cell r="J3553" t="str">
            <v>Analisa EI-7171</v>
          </cell>
        </row>
        <row r="3554">
          <cell r="A3554" t="str">
            <v>JENIS PEKERJAAN</v>
          </cell>
          <cell r="E3554" t="str">
            <v>: Wet  Lean Concrete (Tebal 10 cm)</v>
          </cell>
        </row>
        <row r="3555">
          <cell r="A3555" t="str">
            <v xml:space="preserve">SATUAN                                          </v>
          </cell>
          <cell r="E3555" t="str">
            <v>: M3</v>
          </cell>
        </row>
        <row r="3558">
          <cell r="A3558" t="str">
            <v>UNIT PERHITUNGAN :</v>
          </cell>
          <cell r="D3558">
            <v>100</v>
          </cell>
          <cell r="E3558" t="str">
            <v>M3</v>
          </cell>
          <cell r="G3558" t="str">
            <v xml:space="preserve">        URAIAN ANALISA HARGA SATUAN</v>
          </cell>
        </row>
        <row r="3560">
          <cell r="A3560" t="str">
            <v>4.</v>
          </cell>
          <cell r="C3560" t="str">
            <v>HARGA DASAR SATUAN UPAH, BAHAN DAN ALAT</v>
          </cell>
        </row>
        <row r="3561">
          <cell r="C3561" t="str">
            <v>Lihat lampiran.</v>
          </cell>
        </row>
        <row r="3563">
          <cell r="A3563" t="str">
            <v>5.</v>
          </cell>
          <cell r="C3563" t="str">
            <v>ANALISA HARGA SATUAN PEKERJAAN</v>
          </cell>
        </row>
        <row r="3564">
          <cell r="C3564" t="str">
            <v>Lihat perhitungan dalam FORMULIR STANDAR UNTUK</v>
          </cell>
        </row>
        <row r="3565">
          <cell r="C3565" t="str">
            <v>PEREKEMAN ANALISA MASING-MASING HARGA</v>
          </cell>
        </row>
        <row r="3566">
          <cell r="C3566" t="str">
            <v>SATUAN.</v>
          </cell>
        </row>
        <row r="3567">
          <cell r="C3567" t="str">
            <v>Didapat Harga Satuan Pekerjaan :</v>
          </cell>
        </row>
        <row r="3569">
          <cell r="C3569" t="str">
            <v xml:space="preserve">Rp.  </v>
          </cell>
          <cell r="D3569">
            <v>56726.178538879387</v>
          </cell>
          <cell r="E3569" t="str">
            <v xml:space="preserve"> / M2</v>
          </cell>
        </row>
        <row r="3572">
          <cell r="A3572" t="str">
            <v>6.</v>
          </cell>
          <cell r="C3572" t="str">
            <v>WAKTU PELAKSANAAN YANG DIPERLUKAN</v>
          </cell>
        </row>
        <row r="3573">
          <cell r="C3573" t="str">
            <v>Masa Pelaksanaan :</v>
          </cell>
          <cell r="D3573" t="str">
            <v>. . . . . . . . . . . .</v>
          </cell>
          <cell r="E3573" t="str">
            <v>bulan</v>
          </cell>
        </row>
        <row r="3575">
          <cell r="A3575" t="str">
            <v>7.</v>
          </cell>
          <cell r="C3575" t="str">
            <v>VOLUME PEKERJAAN YANG DIPERLUKAN</v>
          </cell>
        </row>
        <row r="3576">
          <cell r="C3576" t="str">
            <v>Volume pekerjaan  :</v>
          </cell>
          <cell r="D3576">
            <v>1</v>
          </cell>
          <cell r="E3576" t="str">
            <v>M2</v>
          </cell>
        </row>
        <row r="3582">
          <cell r="A3582" t="str">
            <v>ITEM PEMBAYARAN NO.</v>
          </cell>
          <cell r="D3582" t="str">
            <v>:  5.7 (2)</v>
          </cell>
          <cell r="J3582" t="str">
            <v>Analisa EI-511</v>
          </cell>
        </row>
        <row r="3583">
          <cell r="A3583" t="str">
            <v>JENIS PEKERJAAN</v>
          </cell>
          <cell r="D3583" t="str">
            <v>: Sand Bedding (t=5 cm)</v>
          </cell>
        </row>
        <row r="3584">
          <cell r="A3584" t="str">
            <v>SATUAN PEMBAYARAN</v>
          </cell>
          <cell r="D3584" t="str">
            <v>:  M2</v>
          </cell>
          <cell r="H3584" t="str">
            <v xml:space="preserve">         URAIAN ANALISA HARGA SATUAN</v>
          </cell>
        </row>
        <row r="3587">
          <cell r="A3587" t="str">
            <v>No.</v>
          </cell>
          <cell r="C3587" t="str">
            <v>U R A I A N</v>
          </cell>
          <cell r="G3587" t="str">
            <v>KODE</v>
          </cell>
          <cell r="H3587" t="str">
            <v>KOEF.</v>
          </cell>
          <cell r="I3587" t="str">
            <v>SATUAN</v>
          </cell>
          <cell r="J3587" t="str">
            <v>KETERANGAN</v>
          </cell>
        </row>
        <row r="3590">
          <cell r="A3590" t="str">
            <v>I.</v>
          </cell>
          <cell r="C3590" t="str">
            <v>ASUMSI</v>
          </cell>
        </row>
        <row r="3591">
          <cell r="A3591">
            <v>1</v>
          </cell>
          <cell r="C3591" t="str">
            <v>Pekerjaan dilakukan secara mekanis</v>
          </cell>
        </row>
        <row r="3592">
          <cell r="A3592">
            <v>2</v>
          </cell>
          <cell r="C3592" t="str">
            <v>Lokasi pekerjaan : sepanjang jalan</v>
          </cell>
        </row>
        <row r="3593">
          <cell r="A3593">
            <v>3</v>
          </cell>
          <cell r="C3593" t="str">
            <v>Kondisi Jalan   :  sedang / baik</v>
          </cell>
        </row>
        <row r="3594">
          <cell r="A3594">
            <v>4</v>
          </cell>
          <cell r="C3594" t="str">
            <v>Jam kerja efektif per-hari</v>
          </cell>
          <cell r="G3594" t="str">
            <v>Tk</v>
          </cell>
          <cell r="H3594">
            <v>7</v>
          </cell>
          <cell r="I3594" t="str">
            <v>Jam</v>
          </cell>
        </row>
        <row r="3595">
          <cell r="A3595">
            <v>5</v>
          </cell>
          <cell r="C3595" t="str">
            <v>Faktor pengembangan bahan</v>
          </cell>
          <cell r="G3595" t="str">
            <v>Fk</v>
          </cell>
          <cell r="H3595">
            <v>1.17</v>
          </cell>
          <cell r="I3595" t="str">
            <v>-</v>
          </cell>
        </row>
        <row r="3596">
          <cell r="A3596">
            <v>6</v>
          </cell>
          <cell r="C3596" t="str">
            <v>Tebal hamparan padat</v>
          </cell>
          <cell r="G3596" t="str">
            <v>t</v>
          </cell>
          <cell r="H3596">
            <v>0.05</v>
          </cell>
          <cell r="I3596" t="str">
            <v>M</v>
          </cell>
        </row>
        <row r="3598">
          <cell r="A3598" t="str">
            <v>II.</v>
          </cell>
          <cell r="C3598" t="str">
            <v>URUTAN KERJA</v>
          </cell>
        </row>
        <row r="3599">
          <cell r="A3599">
            <v>1</v>
          </cell>
          <cell r="C3599" t="str">
            <v>Wheel Loader memuat ke dalam Dump Truck</v>
          </cell>
        </row>
        <row r="3600">
          <cell r="A3600">
            <v>2</v>
          </cell>
          <cell r="C3600" t="str">
            <v>Dump Truck mengangkut ke lapangan dengan jarak</v>
          </cell>
        </row>
        <row r="3601">
          <cell r="C3601" t="str">
            <v>quari ke lapangan</v>
          </cell>
          <cell r="G3601" t="str">
            <v>L</v>
          </cell>
          <cell r="H3601">
            <v>80.61</v>
          </cell>
          <cell r="I3601" t="str">
            <v>Km</v>
          </cell>
        </row>
        <row r="3602">
          <cell r="A3602">
            <v>3</v>
          </cell>
          <cell r="C3602" t="str">
            <v>Material dihampar dengan menggunakan Motor Grader</v>
          </cell>
        </row>
        <row r="3603">
          <cell r="A3603">
            <v>4</v>
          </cell>
          <cell r="C3603" t="str">
            <v>Hamparan material disiram air dengan Watertank Truck</v>
          </cell>
        </row>
        <row r="3604">
          <cell r="C3604" t="str">
            <v>(sebelum pelaksanaan pemadatan) dan dipadatkan</v>
          </cell>
        </row>
        <row r="3605">
          <cell r="C3605" t="str">
            <v>dengan menggunakan Tandem Roller</v>
          </cell>
        </row>
        <row r="3606">
          <cell r="A3606">
            <v>5</v>
          </cell>
          <cell r="C3606" t="str">
            <v>Selama pemadatan sekelompok pekerja  akan</v>
          </cell>
        </row>
        <row r="3607">
          <cell r="C3607" t="str">
            <v>merapikan tepi hamparan dan level permukaan</v>
          </cell>
        </row>
        <row r="3608">
          <cell r="C3608" t="str">
            <v>dengan menggunakan alat bantu</v>
          </cell>
        </row>
        <row r="3610">
          <cell r="A3610" t="str">
            <v>III.</v>
          </cell>
          <cell r="C3610" t="str">
            <v>PEMAKAIAN BAHAN, ALAT DAN TENAGA</v>
          </cell>
        </row>
        <row r="3611">
          <cell r="A3611" t="str">
            <v xml:space="preserve">   1.</v>
          </cell>
          <cell r="C3611" t="str">
            <v>BAHAN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kap Biaya"/>
      <sheetName val="Kuantitas &amp; Harga"/>
      <sheetName val="Persentase"/>
      <sheetName val="Mata Pemb Utama"/>
      <sheetName val="Judul Cover"/>
      <sheetName val="time_schedule"/>
      <sheetName val="Anal-onsite"/>
      <sheetName val="Rekapitulasi"/>
      <sheetName val="R A B 1"/>
      <sheetName val="Sub-kontrak"/>
      <sheetName val="R A B 3"/>
      <sheetName val="Analisa-Harga"/>
      <sheetName val="Anal-Teknik"/>
      <sheetName val="Analisa1-10"/>
      <sheetName val="daftar-personil"/>
      <sheetName val="struktur"/>
      <sheetName val="data-pendukung"/>
      <sheetName val="Amplop"/>
      <sheetName val="Kontrol"/>
      <sheetName val="R A B 2"/>
      <sheetName val="R A B 4"/>
      <sheetName val="Upah&amp;Bahan"/>
      <sheetName val="Analisa ALat"/>
      <sheetName val="daftar-peralatan"/>
      <sheetName val="Bukan Pegawai Negeri"/>
      <sheetName val="Konfirmasi-kap"/>
      <sheetName val="XXXX"/>
      <sheetName val="Lampiran"/>
      <sheetName val="a"/>
      <sheetName val="b"/>
      <sheetName val="Rekap Jalan Pengaspalan"/>
      <sheetName val="RAB Jalan Pengaspalan"/>
      <sheetName val="Sheet1"/>
      <sheetName val="Daftar Kebutuhan Bahan"/>
      <sheetName val="Daftar Tenaga"/>
      <sheetName val="Anal Keof Bab 1-5"/>
      <sheetName val="Anal Keof Bab 6-10"/>
      <sheetName val="Koefisien-bahan"/>
      <sheetName val="Rekomendasi"/>
      <sheetName val="Per. Site Manager"/>
      <sheetName val="PERNYATAAN"/>
      <sheetName val="Bukan PNS"/>
      <sheetName val="Produksi "/>
      <sheetName val="Tenaga Inti"/>
      <sheetName val="Rekap Jalan"/>
      <sheetName val="RAB Jalan"/>
      <sheetName val="PERNY.Masa Pemel"/>
      <sheetName val="sewa Alat-jam"/>
      <sheetName val="Surat Penawaran"/>
      <sheetName val="Sheet2"/>
      <sheetName val="Data Kontrak"/>
      <sheetName val="Sched.lamp.1"/>
      <sheetName val="Daft Sat Kwa Bhn.Lamp. 2"/>
      <sheetName val="Mobilisasi lamp 2a.2"/>
      <sheetName val="Konf.Mix Asp.2d.2"/>
      <sheetName val="Pernyataan GS.SM"/>
      <sheetName val="PERNY. Pemb."/>
      <sheetName val="Analis Mob."/>
      <sheetName val="Per. GS-Site Manager"/>
      <sheetName val="Surat Penawaran (2)"/>
      <sheetName val="Analisa_Harg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P"/>
      <sheetName val="Additional"/>
      <sheetName val="Gal_Cold Milling"/>
      <sheetName val="Gal_Jack Hammer"/>
    </sheetNames>
    <sheetDataSet>
      <sheetData sheetId="0" refreshError="1">
        <row r="841">
          <cell r="T841" t="str">
            <v>Analisa EI-322</v>
          </cell>
        </row>
        <row r="843">
          <cell r="L843" t="str">
            <v>FORMULIR STANDAR UNTUK</v>
          </cell>
        </row>
        <row r="844">
          <cell r="L844" t="str">
            <v>PEREKAMAN ANALISA MASING-MASING HARGA SATUAN</v>
          </cell>
        </row>
        <row r="845">
          <cell r="L845" t="str">
            <v/>
          </cell>
        </row>
        <row r="848">
          <cell r="L848" t="str">
            <v>PROYEK</v>
          </cell>
          <cell r="O848" t="str">
            <v>: Proyek Pembangunan Jalan Pantai Utara  Jawa Barat</v>
          </cell>
        </row>
        <row r="849">
          <cell r="L849" t="str">
            <v>No. PAKET KONTRAK</v>
          </cell>
          <cell r="O849" t="str">
            <v xml:space="preserve">: </v>
          </cell>
        </row>
        <row r="850">
          <cell r="L850" t="str">
            <v>NAMA PAKET</v>
          </cell>
          <cell r="O850" t="str">
            <v>:  Flyover  Pamanukan</v>
          </cell>
        </row>
        <row r="851">
          <cell r="L851" t="str">
            <v>PROP / KAB / KODYA</v>
          </cell>
          <cell r="O851" t="str">
            <v>: Jawa Barat</v>
          </cell>
        </row>
        <row r="852">
          <cell r="L852" t="str">
            <v>ITEM PEMBAYARAN NO.</v>
          </cell>
          <cell r="O852" t="str">
            <v>:  3.2 (2)</v>
          </cell>
          <cell r="R852" t="str">
            <v>PERKIRAAN VOL. PEK.</v>
          </cell>
          <cell r="T852" t="str">
            <v>:</v>
          </cell>
          <cell r="U852">
            <v>6571.2013500000003</v>
          </cell>
        </row>
        <row r="853">
          <cell r="L853" t="str">
            <v>JENIS PEKERJAAN</v>
          </cell>
          <cell r="O853" t="str">
            <v>:  Timbunan Pilihan</v>
          </cell>
          <cell r="R853" t="str">
            <v>TOTAL HARGA (Rp.)</v>
          </cell>
          <cell r="T853" t="str">
            <v>:</v>
          </cell>
          <cell r="U853">
            <v>359628773.19481355</v>
          </cell>
        </row>
        <row r="854">
          <cell r="L854" t="str">
            <v>SATUAN PEMBAYARAN</v>
          </cell>
          <cell r="O854" t="str">
            <v>:  M3</v>
          </cell>
          <cell r="R854" t="str">
            <v>% THD. BIAYA PROYEK</v>
          </cell>
          <cell r="T854" t="str">
            <v>:</v>
          </cell>
          <cell r="U854">
            <v>0.70465720727372594</v>
          </cell>
        </row>
        <row r="857">
          <cell r="Q857" t="str">
            <v>PERKIRAAN</v>
          </cell>
          <cell r="R857" t="str">
            <v>HARGA</v>
          </cell>
          <cell r="S857" t="str">
            <v>JUMLAH</v>
          </cell>
        </row>
        <row r="858">
          <cell r="L858" t="str">
            <v>NO.</v>
          </cell>
          <cell r="N858" t="str">
            <v>KOMPONEN</v>
          </cell>
          <cell r="P858" t="str">
            <v>SATUAN</v>
          </cell>
          <cell r="Q858" t="str">
            <v>KUANTITAS</v>
          </cell>
          <cell r="R858" t="str">
            <v>SATUAN</v>
          </cell>
          <cell r="S858" t="str">
            <v>HARGA</v>
          </cell>
        </row>
        <row r="859">
          <cell r="R859" t="str">
            <v>(Rp.)</v>
          </cell>
          <cell r="S859" t="str">
            <v>(Rp.)</v>
          </cell>
        </row>
        <row r="862">
          <cell r="L862" t="str">
            <v>A.</v>
          </cell>
          <cell r="N862" t="str">
            <v>TENAGA</v>
          </cell>
        </row>
        <row r="864">
          <cell r="L864" t="str">
            <v>1.</v>
          </cell>
          <cell r="N864" t="str">
            <v>Pekerja</v>
          </cell>
          <cell r="O864" t="str">
            <v>(L01)</v>
          </cell>
          <cell r="P864" t="str">
            <v>Jam</v>
          </cell>
          <cell r="Q864">
            <v>7.1396697902721989E-2</v>
          </cell>
          <cell r="R864">
            <v>2750</v>
          </cell>
          <cell r="U864">
            <v>196.34091923248548</v>
          </cell>
        </row>
        <row r="865">
          <cell r="L865" t="str">
            <v>2.</v>
          </cell>
          <cell r="N865" t="str">
            <v>Mandor</v>
          </cell>
          <cell r="O865" t="str">
            <v>(L03)</v>
          </cell>
          <cell r="P865" t="str">
            <v>Jam</v>
          </cell>
          <cell r="Q865">
            <v>1.7849174475680497E-2</v>
          </cell>
          <cell r="R865">
            <v>4000</v>
          </cell>
          <cell r="U865">
            <v>71.396697902721996</v>
          </cell>
        </row>
        <row r="868">
          <cell r="Q868" t="str">
            <v xml:space="preserve">JUMLAH HARGA TENAGA   </v>
          </cell>
          <cell r="U868">
            <v>267.73761713520747</v>
          </cell>
        </row>
        <row r="870">
          <cell r="L870" t="str">
            <v>B.</v>
          </cell>
          <cell r="N870" t="str">
            <v>BAHAN</v>
          </cell>
        </row>
        <row r="872">
          <cell r="L872" t="str">
            <v>1.</v>
          </cell>
          <cell r="N872" t="str">
            <v>Bahan pilihan   (M09)</v>
          </cell>
          <cell r="O872" t="str">
            <v>(M09)</v>
          </cell>
          <cell r="P872" t="str">
            <v>M3</v>
          </cell>
          <cell r="Q872">
            <v>1.2</v>
          </cell>
          <cell r="R872">
            <v>21000</v>
          </cell>
          <cell r="U872">
            <v>25200</v>
          </cell>
        </row>
        <row r="878">
          <cell r="Q878" t="str">
            <v xml:space="preserve">JUMLAH HARGA BAHAN   </v>
          </cell>
          <cell r="U878">
            <v>25200</v>
          </cell>
        </row>
        <row r="880">
          <cell r="L880" t="str">
            <v>C.</v>
          </cell>
          <cell r="N880" t="str">
            <v>PERALATAN</v>
          </cell>
        </row>
        <row r="881">
          <cell r="L881" t="str">
            <v>1.</v>
          </cell>
          <cell r="N881" t="str">
            <v>Wheel  Loader</v>
          </cell>
          <cell r="O881" t="str">
            <v>(E15)</v>
          </cell>
          <cell r="P881" t="str">
            <v>Jam</v>
          </cell>
          <cell r="Q881">
            <v>1.7849174475680497E-2</v>
          </cell>
          <cell r="R881">
            <v>181182.97084330328</v>
          </cell>
          <cell r="U881">
            <v>3233.9664586042527</v>
          </cell>
        </row>
        <row r="882">
          <cell r="L882" t="str">
            <v>2.</v>
          </cell>
          <cell r="N882" t="str">
            <v>Dump Truck</v>
          </cell>
          <cell r="O882" t="str">
            <v>(E08)</v>
          </cell>
          <cell r="P882" t="str">
            <v>Jam</v>
          </cell>
          <cell r="Q882">
            <v>0.16265060240963855</v>
          </cell>
          <cell r="R882">
            <v>90902.327191025077</v>
          </cell>
          <cell r="U882">
            <v>14785.318278058296</v>
          </cell>
        </row>
        <row r="883">
          <cell r="L883" t="str">
            <v>3.</v>
          </cell>
          <cell r="N883" t="str">
            <v>Motor Grader</v>
          </cell>
          <cell r="O883" t="str">
            <v>(E13)</v>
          </cell>
          <cell r="P883" t="str">
            <v>Jam</v>
          </cell>
          <cell r="Q883">
            <v>1.5618027666220438E-2</v>
          </cell>
          <cell r="R883">
            <v>249349.23784774702</v>
          </cell>
          <cell r="U883">
            <v>3894.3432952570934</v>
          </cell>
        </row>
        <row r="884">
          <cell r="L884" t="str">
            <v>3.</v>
          </cell>
          <cell r="N884" t="str">
            <v>Vibro Roller</v>
          </cell>
          <cell r="O884" t="str">
            <v>(E19)</v>
          </cell>
          <cell r="P884" t="str">
            <v>Jam</v>
          </cell>
          <cell r="Q884">
            <v>1.6064257028112448E-2</v>
          </cell>
          <cell r="R884">
            <v>105030.97519263501</v>
          </cell>
          <cell r="U884">
            <v>1687.2445814077912</v>
          </cell>
        </row>
        <row r="885">
          <cell r="L885" t="str">
            <v>4.</v>
          </cell>
          <cell r="N885" t="str">
            <v>Water Tanker</v>
          </cell>
          <cell r="O885" t="str">
            <v>(E23)</v>
          </cell>
          <cell r="P885" t="str">
            <v>Jam</v>
          </cell>
          <cell r="Q885">
            <v>7.0281124497991983E-3</v>
          </cell>
          <cell r="R885">
            <v>85958.879632794691</v>
          </cell>
          <cell r="U885">
            <v>604.12867211803507</v>
          </cell>
        </row>
        <row r="886">
          <cell r="L886" t="str">
            <v>5.</v>
          </cell>
          <cell r="N886" t="str">
            <v>Alat  Bantu</v>
          </cell>
          <cell r="P886" t="str">
            <v>Ls</v>
          </cell>
          <cell r="Q886">
            <v>1</v>
          </cell>
          <cell r="R886">
            <v>80</v>
          </cell>
          <cell r="U886">
            <v>80</v>
          </cell>
        </row>
        <row r="890">
          <cell r="Q890" t="str">
            <v xml:space="preserve">JUMLAH HARGA PERALATAN   </v>
          </cell>
          <cell r="U890">
            <v>24285.001285445473</v>
          </cell>
        </row>
        <row r="892">
          <cell r="L892" t="str">
            <v>D.</v>
          </cell>
          <cell r="N892" t="str">
            <v>JUMLAH HARGA TENAGA, BAHAN DAN PERALATAN  ( A + B + C )</v>
          </cell>
          <cell r="U892">
            <v>49752.738902580677</v>
          </cell>
        </row>
        <row r="893">
          <cell r="L893" t="str">
            <v>E.</v>
          </cell>
          <cell r="N893" t="str">
            <v>OVERHEAD &amp; PROFIT</v>
          </cell>
          <cell r="P893">
            <v>10</v>
          </cell>
          <cell r="Q893" t="str">
            <v>%  x  D</v>
          </cell>
          <cell r="U893">
            <v>4975.2738902580677</v>
          </cell>
        </row>
        <row r="894">
          <cell r="L894" t="str">
            <v>F.</v>
          </cell>
          <cell r="N894" t="str">
            <v>HARGA SATUAN PEKERJAAN  ( D + E )</v>
          </cell>
          <cell r="U894">
            <v>54728.012792838745</v>
          </cell>
        </row>
        <row r="895">
          <cell r="L895" t="str">
            <v>Note: 1</v>
          </cell>
          <cell r="N895" t="str">
            <v>SATUAN dapat berdasarkan atas jam operasi untuk Tenaga Kerja dan Peralatan, volume dan/atau ukuran</v>
          </cell>
        </row>
        <row r="896">
          <cell r="N896" t="str">
            <v>berat untuk bahan-bahan.</v>
          </cell>
        </row>
        <row r="897">
          <cell r="L897">
            <v>2</v>
          </cell>
          <cell r="N897" t="str">
            <v>Kuantitas satuan adalah kuantitas setiap komponen untuk menyelesaikan satu satuan pekerjaan dari nomor</v>
          </cell>
        </row>
        <row r="898">
          <cell r="N898" t="str">
            <v>mata pembayaran.</v>
          </cell>
        </row>
        <row r="899">
          <cell r="L899">
            <v>3</v>
          </cell>
          <cell r="N899" t="str">
            <v>Biaya satuan untuk peralatan sudah termasuk bahan bakar, bahan habis dipakai dan operator.</v>
          </cell>
        </row>
        <row r="900">
          <cell r="L900">
            <v>4</v>
          </cell>
          <cell r="N900" t="str">
            <v>Biaya satuan sudah termasuk pengeluaran untuk seluruh pajak yang berkaitan (tetapi tidak termasuk PPN</v>
          </cell>
        </row>
        <row r="901">
          <cell r="N901" t="str">
            <v>yang dibayar dari kontrak) dan biaya-biaya lainnya.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Kuantitas"/>
      <sheetName val="TIME'S"/>
      <sheetName val="Ree Schedul"/>
      <sheetName val="LKP"/>
      <sheetName val="MATERIAL"/>
      <sheetName val="Tnga&amp;Prltn"/>
      <sheetName val="TEN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AB"/>
      <sheetName val="ANALISA"/>
      <sheetName val="UPAH &amp; BAHAN"/>
      <sheetName val="RAB (2)"/>
      <sheetName val="ANALISA (2)"/>
      <sheetName val="UPAH &amp; BAHAN (2)"/>
      <sheetName val="BACK UP DATA"/>
    </sheetNames>
    <sheetDataSet>
      <sheetData sheetId="0" refreshError="1">
        <row r="3">
          <cell r="A3" t="str">
            <v>KEGIATAN</v>
          </cell>
        </row>
        <row r="4">
          <cell r="A4" t="str">
            <v xml:space="preserve">PEKERJAAN </v>
          </cell>
        </row>
        <row r="6">
          <cell r="A6" t="str">
            <v>LOKASI</v>
          </cell>
        </row>
        <row r="7">
          <cell r="A7" t="str">
            <v>TAHUN ANGGARAN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 Biaya"/>
      <sheetName val="Jadwal"/>
      <sheetName val="Kuantitas &amp; Harga"/>
    </sheetNames>
    <sheetDataSet>
      <sheetData sheetId="0" refreshError="1"/>
      <sheetData sheetId="1" refreshError="1"/>
      <sheetData sheetId="2" refreshError="1">
        <row r="3">
          <cell r="B3" t="str">
            <v>DAFTAR  KUANTITAS DAN HARGA</v>
          </cell>
        </row>
        <row r="5">
          <cell r="B5" t="str">
            <v xml:space="preserve"> NAMA KEGIATAN</v>
          </cell>
          <cell r="D5" t="str">
            <v xml:space="preserve">  :   REHABILITASI &amp; PEMELIHARAAN JALAN DAN JEMBATAN KOTA SAWAHLUNTO T.A 2005</v>
          </cell>
        </row>
        <row r="6">
          <cell r="B6" t="str">
            <v xml:space="preserve"> NAMA  PEKERJAAN</v>
          </cell>
          <cell r="D6" t="str">
            <v xml:space="preserve">  :   REHABILITASI JALAN DENGAN HOTMIX SPJ.1.700 KM</v>
          </cell>
        </row>
        <row r="7">
          <cell r="B7" t="str">
            <v xml:space="preserve"> RUAS JALAN</v>
          </cell>
          <cell r="D7" t="str">
            <v xml:space="preserve">  :   JALAN SIMPANG SANTUR - SMEA TALAWI</v>
          </cell>
        </row>
        <row r="8">
          <cell r="B8" t="str">
            <v xml:space="preserve"> LOKASI KEGIATAN</v>
          </cell>
          <cell r="D8" t="str">
            <v xml:space="preserve">  :   KECAMATAN BARANGIN</v>
          </cell>
        </row>
        <row r="9">
          <cell r="B9" t="str">
            <v xml:space="preserve"> SUMBER DANA</v>
          </cell>
          <cell r="D9" t="str">
            <v xml:space="preserve">  :   DAK NON DR</v>
          </cell>
        </row>
        <row r="10">
          <cell r="B10" t="str">
            <v>No.</v>
          </cell>
          <cell r="C10" t="str">
            <v>URAIAN</v>
          </cell>
          <cell r="E10" t="str">
            <v>SA</v>
          </cell>
          <cell r="G10" t="str">
            <v>HARGA</v>
          </cell>
          <cell r="H10" t="str">
            <v>Jumlah</v>
          </cell>
        </row>
        <row r="11">
          <cell r="B11" t="str">
            <v>Mata</v>
          </cell>
          <cell r="E11" t="str">
            <v>TU</v>
          </cell>
          <cell r="F11" t="str">
            <v>VOLUME</v>
          </cell>
          <cell r="G11" t="str">
            <v>SATUAN</v>
          </cell>
          <cell r="H11" t="str">
            <v>Harga-Harga</v>
          </cell>
        </row>
        <row r="12">
          <cell r="B12" t="str">
            <v>Pembayaran</v>
          </cell>
          <cell r="E12" t="str">
            <v>AN</v>
          </cell>
          <cell r="G12" t="str">
            <v>(Rupiah)</v>
          </cell>
          <cell r="H12" t="str">
            <v>(Rupiah)</v>
          </cell>
        </row>
        <row r="13">
          <cell r="B13" t="str">
            <v>a</v>
          </cell>
          <cell r="D13" t="str">
            <v>b</v>
          </cell>
          <cell r="E13" t="str">
            <v>c</v>
          </cell>
          <cell r="F13" t="str">
            <v>d</v>
          </cell>
          <cell r="G13" t="str">
            <v>e</v>
          </cell>
          <cell r="H13" t="str">
            <v>f = (d x e)</v>
          </cell>
        </row>
        <row r="15">
          <cell r="B15" t="str">
            <v>DIV. I</v>
          </cell>
          <cell r="D15" t="str">
            <v xml:space="preserve"> UMUM</v>
          </cell>
        </row>
        <row r="17">
          <cell r="B17">
            <v>1.1000000000000001</v>
          </cell>
          <cell r="D17" t="str">
            <v>Mobilisasi/ Demobilisasi</v>
          </cell>
          <cell r="E17" t="str">
            <v>Ls</v>
          </cell>
          <cell r="F17">
            <v>1</v>
          </cell>
          <cell r="G17">
            <v>96590000</v>
          </cell>
          <cell r="H17">
            <v>96590000</v>
          </cell>
        </row>
        <row r="18">
          <cell r="B18" t="str">
            <v>1.2</v>
          </cell>
          <cell r="D18" t="str">
            <v>Direksi keet</v>
          </cell>
          <cell r="E18" t="str">
            <v>Ls</v>
          </cell>
          <cell r="F18">
            <v>1</v>
          </cell>
          <cell r="G18">
            <v>3000000</v>
          </cell>
          <cell r="H18">
            <v>3000000</v>
          </cell>
        </row>
        <row r="19">
          <cell r="B19" t="str">
            <v>1.3</v>
          </cell>
          <cell r="D19" t="str">
            <v>Papan plank kegiatan</v>
          </cell>
          <cell r="E19" t="str">
            <v>BH</v>
          </cell>
          <cell r="F19">
            <v>2</v>
          </cell>
          <cell r="G19">
            <v>200000</v>
          </cell>
          <cell r="H19">
            <v>400000</v>
          </cell>
        </row>
        <row r="21">
          <cell r="D21" t="str">
            <v>Jumlah Harga Pekerjaan DIVISI I  (masuk pada Rekapitulasi Perkiraan Harga Pekerjaan)</v>
          </cell>
          <cell r="H21">
            <v>99990000</v>
          </cell>
        </row>
        <row r="24">
          <cell r="B24" t="str">
            <v>DIV. VI</v>
          </cell>
          <cell r="D24" t="str">
            <v>PERKERASAN  ASPAL</v>
          </cell>
        </row>
        <row r="26">
          <cell r="B26" t="str">
            <v>6.1 (2)</v>
          </cell>
          <cell r="D26" t="str">
            <v>Tack Coat</v>
          </cell>
          <cell r="E26" t="str">
            <v>Liter</v>
          </cell>
          <cell r="F26">
            <v>3.6720000000000002</v>
          </cell>
          <cell r="G26">
            <v>3390.03</v>
          </cell>
          <cell r="H26">
            <v>12448.190160000002</v>
          </cell>
        </row>
        <row r="27">
          <cell r="B27" t="str">
            <v>6.1 (4)</v>
          </cell>
          <cell r="D27" t="str">
            <v>Lapis Permungkaan Laston ( AC )</v>
          </cell>
          <cell r="E27" t="str">
            <v>M²</v>
          </cell>
          <cell r="F27" t="str">
            <v>9.101.10</v>
          </cell>
          <cell r="G27">
            <v>4112.67</v>
          </cell>
          <cell r="H27" t="e">
            <v>#VALUE!</v>
          </cell>
        </row>
        <row r="29">
          <cell r="C29" t="str">
            <v>Jumlah Harga Pekerjaan DIVISI 6  (masuk pada Rekapitulasi Perkiraan Harga Pekerjaan)</v>
          </cell>
          <cell r="H29" t="e">
            <v>#VALUE!</v>
          </cell>
        </row>
        <row r="32">
          <cell r="B32" t="str">
            <v>DIV. VIII</v>
          </cell>
          <cell r="D32" t="str">
            <v>PENGAMBILAN KONDISI DAN PEKERJAAN MINOR</v>
          </cell>
        </row>
        <row r="34">
          <cell r="B34" t="str">
            <v>7.4</v>
          </cell>
          <cell r="D34" t="str">
            <v>Lapis Pondasi Agregat Kelas A  T= 15 cm</v>
          </cell>
          <cell r="E34" t="str">
            <v>M3</v>
          </cell>
          <cell r="F34">
            <v>18.75</v>
          </cell>
          <cell r="G34">
            <v>203279.18</v>
          </cell>
          <cell r="H34">
            <v>3811484.625</v>
          </cell>
        </row>
        <row r="35">
          <cell r="B35" t="str">
            <v>7.4 (1)</v>
          </cell>
          <cell r="D35" t="str">
            <v>Prime Coat</v>
          </cell>
          <cell r="E35" t="str">
            <v>Ltr</v>
          </cell>
          <cell r="F35">
            <v>142.80000000000001</v>
          </cell>
          <cell r="G35">
            <v>133075.25</v>
          </cell>
          <cell r="H35">
            <v>19003145.700000003</v>
          </cell>
        </row>
        <row r="36">
          <cell r="B36" t="str">
            <v>7.5 (3)</v>
          </cell>
          <cell r="D36" t="str">
            <v>Asphalt Treated Base ( ATB )   T=  4 cm</v>
          </cell>
          <cell r="E36" t="str">
            <v>M3</v>
          </cell>
          <cell r="F36">
            <v>5.72</v>
          </cell>
          <cell r="G36">
            <v>134377.38</v>
          </cell>
          <cell r="H36">
            <v>768638.61360000004</v>
          </cell>
        </row>
        <row r="38">
          <cell r="C38" t="str">
            <v>Jumlah Harga Pekerjaan DIVISI 8  (masuk pada Rekapitulasi Perkiraan Harga Pekerjaan)</v>
          </cell>
          <cell r="H38">
            <v>23583268.938600004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NAH"/>
      <sheetName val="PONDASI"/>
      <sheetName val="BETON"/>
      <sheetName val="DINDING"/>
      <sheetName val="PLESTERAN"/>
      <sheetName val="KAYU"/>
      <sheetName val="PENUTUP LANTAI N DINDING"/>
      <sheetName val="LANGIT-LANGIT"/>
      <sheetName val="BESI N ALUMINIUM"/>
      <sheetName val="Beton Tambahan"/>
      <sheetName val="BAHAN 2"/>
      <sheetName val="Sheet2"/>
      <sheetName val="Beton Mekanik"/>
      <sheetName val="SEPTITANK"/>
      <sheetName val="PEK SNI TAMBAHAN"/>
      <sheetName val="Anal tambahan"/>
      <sheetName val="PEK SNI 2008"/>
      <sheetName val="Anal SNI 2008"/>
      <sheetName val="UPAH"/>
      <sheetName val="BAHAN ok"/>
      <sheetName val="BAHAN"/>
      <sheetName val="PEK SNI 2002"/>
      <sheetName val="Anal PERSIAPAN SNI 2002"/>
      <sheetName val="Anal XI. XII. XIII SNI 2002"/>
      <sheetName val="Anal CAT SNI 2002"/>
      <sheetName val="aNAL 2008"/>
      <sheetName val="aNAL pERSIAPAN"/>
      <sheetName val="aNAL sni 2002XXXX"/>
      <sheetName val="anAL caT"/>
      <sheetName val="aNAL tAM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1">
          <cell r="F11">
            <v>120000</v>
          </cell>
        </row>
      </sheetData>
      <sheetData sheetId="19" refreshError="1"/>
      <sheetData sheetId="20">
        <row r="13">
          <cell r="G13">
            <v>250000</v>
          </cell>
        </row>
        <row r="65">
          <cell r="G65">
            <v>15000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Rekap"/>
      <sheetName val="MAJOR"/>
      <sheetName val="%"/>
      <sheetName val="Peta Quarry"/>
      <sheetName val="Perhit Mob Alat"/>
      <sheetName val="Analisa K3"/>
      <sheetName val="4-Analisa Quarry"/>
      <sheetName val="4-Formulir harga bahan"/>
      <sheetName val="Agg Halus &amp; Kasar"/>
      <sheetName val="Agg A"/>
      <sheetName val="Agg B dan S"/>
      <sheetName val="Agg C"/>
      <sheetName val="Agg  CBR 60"/>
      <sheetName val="D1"/>
      <sheetName val="D1.2 Mobilisasi"/>
      <sheetName val="D1 Jemb. Sement 1.8"/>
      <sheetName val="5-ALAT(1)"/>
      <sheetName val="5-ALAT(2)"/>
      <sheetName val="4-Basic Price"/>
      <sheetName val="BOQ"/>
      <sheetName val="Informasi"/>
      <sheetName val="D2"/>
      <sheetName val="D3"/>
      <sheetName val="D4"/>
      <sheetName val="D5"/>
      <sheetName val="D6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 refreshError="1"/>
      <sheetData sheetId="1">
        <row r="28">
          <cell r="H28">
            <v>18163409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5">
          <cell r="AW15">
            <v>0</v>
          </cell>
        </row>
        <row r="17">
          <cell r="AW17">
            <v>0</v>
          </cell>
        </row>
      </sheetData>
      <sheetData sheetId="18" refreshError="1"/>
      <sheetData sheetId="19"/>
      <sheetData sheetId="20">
        <row r="54">
          <cell r="E54">
            <v>1</v>
          </cell>
          <cell r="G54">
            <v>0</v>
          </cell>
        </row>
      </sheetData>
      <sheetData sheetId="21">
        <row r="7">
          <cell r="G7" t="str">
            <v>: ………………………………………………</v>
          </cell>
        </row>
        <row r="9">
          <cell r="G9" t="str">
            <v>: …………………………………………………………………..</v>
          </cell>
        </row>
        <row r="10">
          <cell r="G10" t="str">
            <v xml:space="preserve">   ………………………………………………………………….</v>
          </cell>
        </row>
        <row r="11">
          <cell r="G11" t="str">
            <v>: 2017</v>
          </cell>
        </row>
        <row r="47">
          <cell r="H47">
            <v>10</v>
          </cell>
        </row>
      </sheetData>
      <sheetData sheetId="22">
        <row r="56">
          <cell r="L56" t="str">
            <v>Note: 1</v>
          </cell>
          <cell r="N56" t="str">
            <v>SATUAN dapat berdasarkan atas jam operasi untuk Tenaga Kerja dan Peralatan, volume dan/atau ukuran</v>
          </cell>
        </row>
        <row r="57">
          <cell r="N57" t="str">
            <v>berat untuk bahan-bahan.</v>
          </cell>
        </row>
        <row r="58">
          <cell r="L58">
            <v>2</v>
          </cell>
          <cell r="N58" t="str">
            <v xml:space="preserve">Kuantitas satuan adalah kuantitas perkiraan setiap komponen untuk menyelesaikan satu satuan pekerjaan </v>
          </cell>
        </row>
        <row r="59">
          <cell r="N59" t="str">
            <v>dari nomor mata pembayaran. Harga Satuan yang disampaikan Penyedia Jasa tidak dapat diubah kecuali</v>
          </cell>
        </row>
        <row r="60">
          <cell r="N60" t="str">
            <v>terdapat Penyesuaian Harga (Eskalasi/Deskalasi) sesuai ketentuan dalam Instruksi Kepada Peserta Lelang</v>
          </cell>
        </row>
        <row r="61">
          <cell r="L61">
            <v>3</v>
          </cell>
          <cell r="N61" t="str">
            <v>Biaya satuan untuk peralatan sudah termasuk bahan bakar, bahan habis dipakai dan operator.</v>
          </cell>
        </row>
        <row r="62">
          <cell r="L62">
            <v>4</v>
          </cell>
          <cell r="N62" t="str">
            <v>Biaya satuan sudah termasuk pengeluaran untuk seluruh pajak yang berkaitan (tetapi tidak termasuk PPN</v>
          </cell>
        </row>
        <row r="63">
          <cell r="N63" t="str">
            <v>yang dibayar dari kontrak) dan biaya-biaya lainnya.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Analisa K3"/>
      <sheetName val="4-Analisa Quarry"/>
      <sheetName val="4-formulir harga bahan"/>
      <sheetName val="Informasi"/>
      <sheetName val="Perh. Aspal"/>
      <sheetName val="5-ALAT(1)"/>
      <sheetName val="5-ALAT (2)"/>
      <sheetName val="Agg Halus &amp; Kasar"/>
      <sheetName val="4-Basic Price"/>
      <sheetName val="Agg A"/>
      <sheetName val="Agg B"/>
      <sheetName val="Agg C"/>
      <sheetName val="D2"/>
      <sheetName val="D3"/>
      <sheetName val="D4"/>
      <sheetName val="D5"/>
      <sheetName val="D6"/>
      <sheetName val="D6 ASBT"/>
      <sheetName val="D7(1)"/>
      <sheetName val="D7(2)"/>
      <sheetName val="BOQ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/>
      <sheetData sheetId="1"/>
      <sheetData sheetId="2"/>
      <sheetData sheetId="3">
        <row r="28">
          <cell r="H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G7" t="str">
            <v>: ………………………………………………</v>
          </cell>
        </row>
      </sheetData>
      <sheetData sheetId="13"/>
      <sheetData sheetId="14">
        <row r="9">
          <cell r="AR9" t="str">
            <v>E01</v>
          </cell>
        </row>
        <row r="15">
          <cell r="AW15">
            <v>672619.93599730427</v>
          </cell>
        </row>
        <row r="31">
          <cell r="AW31">
            <v>273782.82382469455</v>
          </cell>
        </row>
        <row r="37">
          <cell r="AW37">
            <v>546801.13555506303</v>
          </cell>
        </row>
        <row r="39">
          <cell r="AW39">
            <v>485844.4658458631</v>
          </cell>
        </row>
      </sheetData>
      <sheetData sheetId="15">
        <row r="10">
          <cell r="H10">
            <v>15</v>
          </cell>
        </row>
      </sheetData>
      <sheetData sheetId="16">
        <row r="83">
          <cell r="H83">
            <v>249577.24743126964</v>
          </cell>
        </row>
      </sheetData>
      <sheetData sheetId="17">
        <row r="8">
          <cell r="G8">
            <v>10000</v>
          </cell>
        </row>
        <row r="9">
          <cell r="G9">
            <v>11428.571428571429</v>
          </cell>
        </row>
        <row r="10">
          <cell r="G10">
            <v>12142.857142857143</v>
          </cell>
        </row>
        <row r="17">
          <cell r="G17">
            <v>12142.857142857143</v>
          </cell>
        </row>
        <row r="70">
          <cell r="G70">
            <v>15000</v>
          </cell>
        </row>
        <row r="71">
          <cell r="G71">
            <v>1350000</v>
          </cell>
        </row>
        <row r="90">
          <cell r="G90">
            <v>1193516.7896809075</v>
          </cell>
        </row>
        <row r="102">
          <cell r="G102">
            <v>16000</v>
          </cell>
        </row>
      </sheetData>
      <sheetData sheetId="18">
        <row r="48">
          <cell r="U48">
            <v>230257.38822345127</v>
          </cell>
        </row>
      </sheetData>
      <sheetData sheetId="19">
        <row r="122">
          <cell r="U122">
            <v>188719.63881217639</v>
          </cell>
        </row>
      </sheetData>
      <sheetData sheetId="20">
        <row r="52">
          <cell r="H52">
            <v>196188.43403873339</v>
          </cell>
        </row>
      </sheetData>
      <sheetData sheetId="21">
        <row r="56">
          <cell r="L56" t="str">
            <v>Note: 1</v>
          </cell>
        </row>
      </sheetData>
      <sheetData sheetId="22"/>
      <sheetData sheetId="23"/>
      <sheetData sheetId="24"/>
      <sheetData sheetId="25"/>
      <sheetData sheetId="26"/>
      <sheetData sheetId="27">
        <row r="53">
          <cell r="U53">
            <v>1388948.3951180405</v>
          </cell>
        </row>
      </sheetData>
      <sheetData sheetId="28"/>
      <sheetData sheetId="29">
        <row r="167">
          <cell r="C167" t="str">
            <v>Beton mutu tinggi dengan fc’=45 MPa (K-500)</v>
          </cell>
        </row>
      </sheetData>
      <sheetData sheetId="30">
        <row r="894">
          <cell r="P894" t="str">
            <v>Kg</v>
          </cell>
        </row>
      </sheetData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Analisa K3"/>
      <sheetName val="4-Analisa Quarry"/>
      <sheetName val="4-formulir harga bahan"/>
      <sheetName val="Perh. Aspal"/>
      <sheetName val="5-ALAT(1)"/>
      <sheetName val="5-ALAT (2)"/>
      <sheetName val="Agg Halus &amp; Kasar"/>
      <sheetName val="Agg A"/>
      <sheetName val="Agg B"/>
      <sheetName val="Agg C"/>
      <sheetName val="D2"/>
      <sheetName val="D3"/>
      <sheetName val="D4"/>
      <sheetName val="D5"/>
      <sheetName val="D6"/>
      <sheetName val="D6 ASBT"/>
      <sheetName val="D7(1)"/>
      <sheetName val="D7(2)"/>
      <sheetName val="BOQ"/>
      <sheetName val="4-Basic Price"/>
      <sheetName val="D7(3)"/>
      <sheetName val="D8(1)"/>
      <sheetName val="Informasi"/>
      <sheetName val="D8(2)"/>
      <sheetName val="D9"/>
      <sheetName val="D10 LS-Rutin"/>
      <sheetName val="D10 Kuantitas"/>
      <sheetName val="D10 Analisa HSP"/>
    </sheetNames>
    <sheetDataSet>
      <sheetData sheetId="0"/>
      <sheetData sheetId="1"/>
      <sheetData sheetId="2"/>
      <sheetData sheetId="3">
        <row r="28">
          <cell r="H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AR9" t="str">
            <v>E01</v>
          </cell>
        </row>
        <row r="15">
          <cell r="AW15">
            <v>613372.67885444709</v>
          </cell>
        </row>
        <row r="39">
          <cell r="AW39">
            <v>431976.60870300594</v>
          </cell>
        </row>
      </sheetData>
      <sheetData sheetId="14"/>
      <sheetData sheetId="15"/>
      <sheetData sheetId="16"/>
      <sheetData sheetId="17"/>
      <sheetData sheetId="18"/>
      <sheetData sheetId="19">
        <row r="56">
          <cell r="L56" t="str">
            <v>Note: 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>
        <row r="28">
          <cell r="G28">
            <v>0</v>
          </cell>
        </row>
      </sheetData>
      <sheetData sheetId="28">
        <row r="8">
          <cell r="D8" t="str">
            <v>(L01)</v>
          </cell>
          <cell r="F8">
            <v>8571.4285714285706</v>
          </cell>
        </row>
        <row r="9">
          <cell r="F9">
            <v>10000</v>
          </cell>
        </row>
        <row r="10">
          <cell r="F10">
            <v>10714.285714285714</v>
          </cell>
        </row>
        <row r="71">
          <cell r="F71">
            <v>1350000</v>
          </cell>
        </row>
        <row r="102">
          <cell r="F102">
            <v>14000</v>
          </cell>
        </row>
      </sheetData>
      <sheetData sheetId="29"/>
      <sheetData sheetId="30"/>
      <sheetData sheetId="31">
        <row r="7">
          <cell r="G7" t="str">
            <v>: ………………………………………………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Analisa K3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BOQ"/>
      <sheetName val="D1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F8">
            <v>4657.3142857142857</v>
          </cell>
        </row>
        <row r="98">
          <cell r="F98">
            <v>81700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MAJOR"/>
      <sheetName val="%"/>
      <sheetName val="Mobilisasi"/>
      <sheetName val="Peta Quarry"/>
      <sheetName val="Lalu Lintas"/>
      <sheetName val="4-Analisa Quarry"/>
      <sheetName val="Perhitungan Mobilisasi Alat"/>
      <sheetName val="5-ALAT (2)"/>
      <sheetName val="D6 ASBT"/>
      <sheetName val="4-formulir harga bahan"/>
      <sheetName val="Jembatan Sementara"/>
      <sheetName val="BOQ"/>
      <sheetName val="Rekap"/>
      <sheetName val="D10 LS-Rutin"/>
      <sheetName val="D10 Kuantitas"/>
      <sheetName val="D10 Analisa HSP"/>
      <sheetName val="4-Basic Price"/>
      <sheetName val="Informasi"/>
      <sheetName val="5-ALAT(1)"/>
      <sheetName val="D7(4)"/>
      <sheetName val="D9"/>
      <sheetName val="D8(2)"/>
      <sheetName val="D8(1)"/>
      <sheetName val="D7(3)"/>
      <sheetName val="D7(2)"/>
      <sheetName val="D7(1)"/>
      <sheetName val="D6"/>
      <sheetName val="D5"/>
      <sheetName val="D4"/>
      <sheetName val="D3"/>
      <sheetName val="D2"/>
      <sheetName val="Agg Halus &amp; Kasar"/>
      <sheetName val="Agg A"/>
      <sheetName val="Agg B"/>
      <sheetName val="Agg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9">
          <cell r="G19">
            <v>0</v>
          </cell>
        </row>
      </sheetData>
      <sheetData sheetId="13">
        <row r="29">
          <cell r="H29">
            <v>0</v>
          </cell>
        </row>
      </sheetData>
      <sheetData sheetId="14" refreshError="1"/>
      <sheetData sheetId="15" refreshError="1"/>
      <sheetData sheetId="16" refreshError="1"/>
      <sheetData sheetId="17">
        <row r="8">
          <cell r="D8" t="str">
            <v>(L01)</v>
          </cell>
          <cell r="E8" t="str">
            <v>Jam</v>
          </cell>
          <cell r="F8">
            <v>7142.8571428571431</v>
          </cell>
        </row>
        <row r="9">
          <cell r="D9" t="str">
            <v>(L02)</v>
          </cell>
          <cell r="E9" t="str">
            <v>Jam</v>
          </cell>
          <cell r="F9">
            <v>9285.7142857142862</v>
          </cell>
        </row>
        <row r="10">
          <cell r="D10" t="str">
            <v>(L03)</v>
          </cell>
          <cell r="E10" t="str">
            <v>Jam</v>
          </cell>
          <cell r="F10">
            <v>10000</v>
          </cell>
        </row>
        <row r="11">
          <cell r="D11" t="str">
            <v>(L04)</v>
          </cell>
          <cell r="E11" t="str">
            <v>Jam</v>
          </cell>
          <cell r="F11">
            <v>10000</v>
          </cell>
        </row>
        <row r="12">
          <cell r="D12" t="str">
            <v>(L05)</v>
          </cell>
          <cell r="E12" t="str">
            <v>Jam</v>
          </cell>
          <cell r="F12">
            <v>9285.7142857142862</v>
          </cell>
        </row>
        <row r="13">
          <cell r="D13" t="str">
            <v>(L06)</v>
          </cell>
          <cell r="E13" t="str">
            <v>Jam</v>
          </cell>
          <cell r="F13">
            <v>10000</v>
          </cell>
        </row>
        <row r="14">
          <cell r="D14" t="str">
            <v>(L07)</v>
          </cell>
          <cell r="E14" t="str">
            <v>Jam</v>
          </cell>
          <cell r="F14">
            <v>9285.7142857142862</v>
          </cell>
        </row>
        <row r="15">
          <cell r="D15" t="str">
            <v>(L08)</v>
          </cell>
          <cell r="E15" t="str">
            <v>Jam</v>
          </cell>
          <cell r="F15">
            <v>10000</v>
          </cell>
        </row>
        <row r="16">
          <cell r="D16" t="str">
            <v>(L09)</v>
          </cell>
          <cell r="E16" t="str">
            <v>Jam</v>
          </cell>
          <cell r="F16">
            <v>9285.7142857142862</v>
          </cell>
        </row>
        <row r="17">
          <cell r="D17" t="str">
            <v>(L10)</v>
          </cell>
          <cell r="E17" t="str">
            <v>Jam</v>
          </cell>
          <cell r="F17">
            <v>10000</v>
          </cell>
        </row>
        <row r="48">
          <cell r="F48">
            <v>100000</v>
          </cell>
        </row>
        <row r="52">
          <cell r="F52">
            <v>150000</v>
          </cell>
        </row>
        <row r="53">
          <cell r="F53">
            <v>225656.95663630246</v>
          </cell>
        </row>
        <row r="54">
          <cell r="F54">
            <v>225656.95663630246</v>
          </cell>
        </row>
        <row r="55">
          <cell r="F55">
            <v>750</v>
          </cell>
        </row>
        <row r="56">
          <cell r="F56">
            <v>150000</v>
          </cell>
        </row>
        <row r="58">
          <cell r="F58">
            <v>40000</v>
          </cell>
        </row>
        <row r="59">
          <cell r="F59">
            <v>65000</v>
          </cell>
        </row>
        <row r="60">
          <cell r="F60">
            <v>8300</v>
          </cell>
        </row>
        <row r="61">
          <cell r="F61">
            <v>6985.0000000000009</v>
          </cell>
        </row>
        <row r="64">
          <cell r="F64">
            <v>8450</v>
          </cell>
        </row>
        <row r="65">
          <cell r="F65">
            <v>16500</v>
          </cell>
        </row>
        <row r="66">
          <cell r="F66">
            <v>15500</v>
          </cell>
        </row>
        <row r="67">
          <cell r="F67">
            <v>100000</v>
          </cell>
        </row>
        <row r="69">
          <cell r="F69">
            <v>40000</v>
          </cell>
        </row>
        <row r="70">
          <cell r="F70">
            <v>14000</v>
          </cell>
        </row>
        <row r="71">
          <cell r="F71">
            <v>1400000</v>
          </cell>
        </row>
        <row r="76">
          <cell r="F76">
            <v>150000</v>
          </cell>
        </row>
        <row r="78">
          <cell r="F78">
            <v>243308.43141203854</v>
          </cell>
        </row>
        <row r="79">
          <cell r="F79">
            <v>208415.54686258189</v>
          </cell>
        </row>
        <row r="84">
          <cell r="F84">
            <v>10000</v>
          </cell>
        </row>
        <row r="85">
          <cell r="F85">
            <v>11000</v>
          </cell>
        </row>
        <row r="86">
          <cell r="F86">
            <v>55000</v>
          </cell>
        </row>
        <row r="87">
          <cell r="F87">
            <v>150000</v>
          </cell>
        </row>
        <row r="90">
          <cell r="F90">
            <v>1237338.9090723714</v>
          </cell>
        </row>
        <row r="91">
          <cell r="F91">
            <v>11000</v>
          </cell>
        </row>
        <row r="94">
          <cell r="F94">
            <v>99007.352855525227</v>
          </cell>
        </row>
        <row r="95">
          <cell r="F95">
            <v>52.529368026063892</v>
          </cell>
        </row>
        <row r="96">
          <cell r="F96">
            <v>35000</v>
          </cell>
        </row>
        <row r="100">
          <cell r="F100">
            <v>37300</v>
          </cell>
        </row>
        <row r="102">
          <cell r="F102">
            <v>13000</v>
          </cell>
        </row>
        <row r="124">
          <cell r="F124">
            <v>692305.87400623807</v>
          </cell>
        </row>
      </sheetData>
      <sheetData sheetId="18">
        <row r="32">
          <cell r="H32">
            <v>2.6</v>
          </cell>
        </row>
      </sheetData>
      <sheetData sheetId="19">
        <row r="8">
          <cell r="AW8">
            <v>5153012.2835217081</v>
          </cell>
        </row>
        <row r="9">
          <cell r="AW9">
            <v>438099.82394574879</v>
          </cell>
        </row>
        <row r="10">
          <cell r="AW10">
            <v>74373.874035098081</v>
          </cell>
        </row>
        <row r="11">
          <cell r="AW11">
            <v>545005.72361250303</v>
          </cell>
        </row>
        <row r="12">
          <cell r="AW12">
            <v>198775.41277647609</v>
          </cell>
        </row>
        <row r="13">
          <cell r="AW13">
            <v>61306.930564784059</v>
          </cell>
        </row>
        <row r="14">
          <cell r="AW14">
            <v>435166.89459685364</v>
          </cell>
        </row>
        <row r="15">
          <cell r="AW15">
            <v>223146.49398636716</v>
          </cell>
        </row>
        <row r="16">
          <cell r="AW16">
            <v>392493.91379840497</v>
          </cell>
        </row>
        <row r="17">
          <cell r="AW17">
            <v>511156.31261493964</v>
          </cell>
        </row>
        <row r="18">
          <cell r="AW18">
            <v>337617.27203479403</v>
          </cell>
        </row>
        <row r="19">
          <cell r="AW19">
            <v>303805.00109088892</v>
          </cell>
        </row>
        <row r="20">
          <cell r="AW20">
            <v>522188.49776885408</v>
          </cell>
        </row>
        <row r="22">
          <cell r="AW22">
            <v>389747.74759079434</v>
          </cell>
        </row>
        <row r="23">
          <cell r="AW23">
            <v>144691.20304449619</v>
          </cell>
        </row>
        <row r="24">
          <cell r="AW24">
            <v>337070.11317186453</v>
          </cell>
        </row>
        <row r="25">
          <cell r="AW25">
            <v>431915.32698709902</v>
          </cell>
        </row>
        <row r="26">
          <cell r="AW26">
            <v>305386.36295453587</v>
          </cell>
        </row>
        <row r="30">
          <cell r="AW30">
            <v>189956.96871012001</v>
          </cell>
        </row>
        <row r="33">
          <cell r="AW33">
            <v>21662.901147008713</v>
          </cell>
        </row>
        <row r="36">
          <cell r="AW36">
            <v>370598.25585757598</v>
          </cell>
        </row>
        <row r="38">
          <cell r="AW38">
            <v>401443.83104773844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263">
          <cell r="O2263" t="str">
            <v>: Kota Sawahlunto</v>
          </cell>
        </row>
      </sheetData>
      <sheetData sheetId="27">
        <row r="3555">
          <cell r="L3555" t="str">
            <v>KEGIATAN</v>
          </cell>
        </row>
      </sheetData>
      <sheetData sheetId="28" refreshError="1"/>
      <sheetData sheetId="29" refreshError="1"/>
      <sheetData sheetId="30"/>
      <sheetData sheetId="31">
        <row r="9">
          <cell r="L9" t="str">
            <v>KEGIATAN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uantitas &amp; Harga"/>
      <sheetName val="Mobilisasi"/>
      <sheetName val="Deviasi 2"/>
      <sheetName val="Gali-biasa-buang setempat"/>
      <sheetName val="URUG. TANAH HASIL GAL. SETEMPAT"/>
      <sheetName val="Devisi 3"/>
      <sheetName val="Deviasi 4"/>
      <sheetName val="Deviasi 5"/>
      <sheetName val="Deviasi 6"/>
      <sheetName val="acc"/>
      <sheetName val="gelagar"/>
      <sheetName val="K-225, k-175 (non struktur)"/>
      <sheetName val="Deviasi 7"/>
      <sheetName val="SUMURAN"/>
      <sheetName val="Devisi 8"/>
      <sheetName val="Basic -pake"/>
      <sheetName val="!!!"/>
      <sheetName val="ALAT"/>
      <sheetName val="AGTEGATE KSR-HALUS di lokas (2)"/>
      <sheetName val="AGTEGATE KSR-HALUS di lokasi pe"/>
      <sheetName val="AGTEGATE KSR-HALUS"/>
      <sheetName val="AGGT A-quarry"/>
      <sheetName val="AGGT B-quarry"/>
      <sheetName val="AGGTC-quarry"/>
      <sheetName val="Quari"/>
      <sheetName val="Umum"/>
      <sheetName val="Schedulle"/>
      <sheetName val="anal.hs"/>
      <sheetName val="hs"/>
    </sheetNames>
    <sheetDataSet>
      <sheetData sheetId="0">
        <row r="20">
          <cell r="G20">
            <v>0</v>
          </cell>
        </row>
        <row r="34">
          <cell r="G34">
            <v>0</v>
          </cell>
        </row>
        <row r="48">
          <cell r="G48">
            <v>0</v>
          </cell>
        </row>
        <row r="62">
          <cell r="G62">
            <v>0</v>
          </cell>
        </row>
        <row r="74">
          <cell r="G74">
            <v>0</v>
          </cell>
        </row>
        <row r="91">
          <cell r="G91">
            <v>0</v>
          </cell>
        </row>
        <row r="114">
          <cell r="G114">
            <v>0</v>
          </cell>
        </row>
        <row r="133">
          <cell r="G133">
            <v>0</v>
          </cell>
        </row>
        <row r="160">
          <cell r="G160">
            <v>0</v>
          </cell>
        </row>
        <row r="173">
          <cell r="G173">
            <v>0</v>
          </cell>
        </row>
      </sheetData>
      <sheetData sheetId="1"/>
      <sheetData sheetId="2">
        <row r="783">
          <cell r="U783">
            <v>196672.45741775702</v>
          </cell>
        </row>
      </sheetData>
      <sheetData sheetId="3"/>
      <sheetData sheetId="4"/>
      <sheetData sheetId="5">
        <row r="302">
          <cell r="U302">
            <v>83016.790530914528</v>
          </cell>
        </row>
      </sheetData>
      <sheetData sheetId="6"/>
      <sheetData sheetId="7"/>
      <sheetData sheetId="8">
        <row r="1170">
          <cell r="U1170">
            <v>2473308.7800000007</v>
          </cell>
        </row>
      </sheetData>
      <sheetData sheetId="9"/>
      <sheetData sheetId="10"/>
      <sheetData sheetId="11">
        <row r="55">
          <cell r="U55">
            <v>864522.77036095946</v>
          </cell>
        </row>
      </sheetData>
      <sheetData sheetId="12">
        <row r="55">
          <cell r="U55">
            <v>997635.68610986136</v>
          </cell>
        </row>
      </sheetData>
      <sheetData sheetId="13"/>
      <sheetData sheetId="14"/>
      <sheetData sheetId="15">
        <row r="8">
          <cell r="F8">
            <v>5714.2857142857147</v>
          </cell>
        </row>
      </sheetData>
      <sheetData sheetId="16"/>
      <sheetData sheetId="17">
        <row r="348">
          <cell r="J348" t="str">
            <v xml:space="preserve"> Alat baru</v>
          </cell>
        </row>
      </sheetData>
      <sheetData sheetId="18"/>
      <sheetData sheetId="19">
        <row r="11">
          <cell r="Q11">
            <v>241046.95071888462</v>
          </cell>
        </row>
      </sheetData>
      <sheetData sheetId="20">
        <row r="327">
          <cell r="H327">
            <v>186325.96748030587</v>
          </cell>
        </row>
      </sheetData>
      <sheetData sheetId="21">
        <row r="47">
          <cell r="H47">
            <v>249086.23954258306</v>
          </cell>
        </row>
      </sheetData>
      <sheetData sheetId="22">
        <row r="52">
          <cell r="H52">
            <v>200876.84939880611</v>
          </cell>
        </row>
      </sheetData>
      <sheetData sheetId="23">
        <row r="52">
          <cell r="H52">
            <v>64639.288823698429</v>
          </cell>
        </row>
      </sheetData>
      <sheetData sheetId="24"/>
      <sheetData sheetId="25">
        <row r="35">
          <cell r="H35">
            <v>2.6</v>
          </cell>
        </row>
      </sheetData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Basic Price"/>
      <sheetName val="PONDOK"/>
      <sheetName val="MALIGI"/>
      <sheetName val="SOPOBAWAH"/>
      <sheetName val="ROBI JONGGO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S-Rutin"/>
      <sheetName val="Kuantitas"/>
      <sheetName val="Analisa HSP"/>
    </sheetNames>
    <sheetDataSet>
      <sheetData sheetId="0" refreshError="1"/>
      <sheetData sheetId="1" refreshError="1"/>
      <sheetData sheetId="2" refreshError="1">
        <row r="51">
          <cell r="U51">
            <v>263135.35659468023</v>
          </cell>
        </row>
        <row r="410">
          <cell r="U410">
            <v>1025989.6868410804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zoomScale="85" zoomScaleNormal="85" workbookViewId="0">
      <selection activeCell="P18" sqref="P18"/>
    </sheetView>
  </sheetViews>
  <sheetFormatPr defaultRowHeight="12.75"/>
  <cols>
    <col min="1" max="1" width="4" style="1" customWidth="1"/>
    <col min="2" max="2" width="16.7109375" style="1" customWidth="1"/>
    <col min="3" max="3" width="6.28515625" style="1" customWidth="1"/>
    <col min="4" max="4" width="15.140625" style="1" customWidth="1"/>
    <col min="5" max="5" width="7.28515625" style="1" customWidth="1"/>
    <col min="6" max="6" width="9.85546875" style="1" customWidth="1"/>
    <col min="7" max="7" width="8.5703125" style="1" customWidth="1"/>
    <col min="8" max="8" width="11.5703125" style="1" customWidth="1"/>
    <col min="9" max="9" width="9.5703125" style="1" customWidth="1"/>
    <col min="10" max="10" width="14.42578125" style="1" customWidth="1"/>
    <col min="11" max="11" width="7" style="1" customWidth="1"/>
    <col min="12" max="12" width="2.5703125" style="1" customWidth="1"/>
    <col min="13" max="13" width="7.42578125" style="1" customWidth="1"/>
    <col min="14" max="14" width="8.42578125" style="1" customWidth="1"/>
    <col min="15" max="15" width="9.140625" style="1"/>
    <col min="16" max="16" width="10.85546875" style="1" customWidth="1"/>
    <col min="17" max="17" width="9.85546875" style="1" customWidth="1"/>
    <col min="18" max="18" width="6.42578125" style="1" customWidth="1"/>
    <col min="19" max="19" width="14.5703125" style="1" customWidth="1"/>
    <col min="20" max="20" width="5.85546875" style="1" customWidth="1"/>
    <col min="21" max="21" width="5" style="1" customWidth="1"/>
    <col min="22" max="22" width="14.85546875" style="1" customWidth="1"/>
    <col min="23" max="23" width="5.42578125" style="1" customWidth="1"/>
    <col min="24" max="24" width="6.42578125" style="1" customWidth="1"/>
    <col min="25" max="25" width="12.28515625" style="1" bestFit="1" customWidth="1"/>
    <col min="26" max="16384" width="9.140625" style="1"/>
  </cols>
  <sheetData>
    <row r="1" spans="1:22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  <c r="P1" s="14"/>
    </row>
    <row r="2" spans="1:22" ht="18">
      <c r="A2" s="129" t="s">
        <v>22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P2" s="14"/>
    </row>
    <row r="3" spans="1:22" ht="13.5" thickBot="1">
      <c r="A3" s="15"/>
      <c r="B3" s="2"/>
      <c r="C3" s="2"/>
      <c r="D3" s="2"/>
      <c r="E3" s="2"/>
      <c r="F3" s="2"/>
      <c r="G3" s="2"/>
      <c r="H3" s="2"/>
      <c r="I3" s="2"/>
      <c r="J3" s="2"/>
      <c r="K3" s="16"/>
      <c r="P3" s="14"/>
    </row>
    <row r="4" spans="1:22" ht="15" customHeight="1">
      <c r="A4" s="11" t="str">
        <f>[19]RAB!A3</f>
        <v>KEGIATAN</v>
      </c>
      <c r="B4" s="12"/>
      <c r="C4" s="17" t="s">
        <v>2</v>
      </c>
      <c r="D4" s="18" t="s">
        <v>97</v>
      </c>
      <c r="E4" s="19"/>
      <c r="F4" s="19"/>
      <c r="G4" s="19"/>
      <c r="H4" s="19"/>
      <c r="I4" s="19"/>
      <c r="J4" s="19"/>
      <c r="K4" s="20"/>
      <c r="P4" s="14"/>
      <c r="U4" s="21"/>
    </row>
    <row r="5" spans="1:22" ht="15" customHeight="1">
      <c r="A5" s="15" t="str">
        <f>[19]RAB!A4</f>
        <v xml:space="preserve">PEKERJAAN </v>
      </c>
      <c r="B5" s="2"/>
      <c r="C5" s="22" t="s">
        <v>2</v>
      </c>
      <c r="D5" s="23" t="s">
        <v>101</v>
      </c>
      <c r="E5" s="24"/>
      <c r="F5" s="24"/>
      <c r="G5" s="24"/>
      <c r="H5" s="24"/>
      <c r="I5" s="24"/>
      <c r="J5" s="24"/>
      <c r="K5" s="25"/>
      <c r="P5" s="14"/>
    </row>
    <row r="6" spans="1:22" ht="15" customHeight="1">
      <c r="A6" s="15" t="str">
        <f>[19]RAB!A6</f>
        <v>LOKASI</v>
      </c>
      <c r="B6" s="2"/>
      <c r="C6" s="26" t="s">
        <v>2</v>
      </c>
      <c r="D6" s="23" t="s">
        <v>102</v>
      </c>
      <c r="E6" s="24"/>
      <c r="F6" s="24"/>
      <c r="G6" s="24"/>
      <c r="H6" s="24"/>
      <c r="I6" s="24"/>
      <c r="J6" s="24"/>
      <c r="K6" s="25"/>
      <c r="M6" s="9"/>
    </row>
    <row r="7" spans="1:22" ht="15" customHeight="1" thickBot="1">
      <c r="A7" s="27" t="str">
        <f>[19]RAB!A7</f>
        <v>TAHUN ANGGARAN</v>
      </c>
      <c r="B7" s="28"/>
      <c r="C7" s="29" t="s">
        <v>2</v>
      </c>
      <c r="D7" s="125">
        <v>2017</v>
      </c>
      <c r="E7" s="28"/>
      <c r="F7" s="28"/>
      <c r="G7" s="28"/>
      <c r="H7" s="28"/>
      <c r="I7" s="28"/>
      <c r="J7" s="28"/>
      <c r="K7" s="30"/>
    </row>
    <row r="8" spans="1:22">
      <c r="A8" s="15"/>
      <c r="B8" s="2"/>
      <c r="C8" s="2"/>
      <c r="D8" s="2"/>
      <c r="E8" s="2"/>
      <c r="F8" s="2"/>
      <c r="G8" s="2"/>
      <c r="H8" s="2"/>
      <c r="I8" s="2"/>
      <c r="J8" s="2"/>
      <c r="K8" s="16"/>
      <c r="O8" s="31"/>
      <c r="S8" s="8"/>
      <c r="T8" s="14"/>
    </row>
    <row r="9" spans="1:22">
      <c r="A9" s="32" t="s">
        <v>23</v>
      </c>
      <c r="B9" s="33" t="s">
        <v>24</v>
      </c>
      <c r="C9" s="2"/>
      <c r="D9" s="2"/>
      <c r="E9" s="2"/>
      <c r="F9" s="2"/>
      <c r="G9" s="2"/>
      <c r="H9" s="2"/>
      <c r="I9" s="2"/>
      <c r="J9" s="2"/>
      <c r="K9" s="16"/>
      <c r="O9" s="31"/>
      <c r="S9" s="8"/>
      <c r="T9" s="14"/>
      <c r="U9" s="14"/>
      <c r="V9" s="8"/>
    </row>
    <row r="10" spans="1:22">
      <c r="A10" s="34" t="s">
        <v>25</v>
      </c>
      <c r="B10" s="132" t="s">
        <v>26</v>
      </c>
      <c r="C10" s="133"/>
      <c r="D10" s="133"/>
      <c r="E10" s="133"/>
      <c r="F10" s="133"/>
      <c r="G10" s="134"/>
      <c r="H10" s="132" t="s">
        <v>24</v>
      </c>
      <c r="I10" s="133"/>
      <c r="J10" s="133"/>
      <c r="K10" s="135"/>
      <c r="U10" s="14"/>
      <c r="V10" s="35"/>
    </row>
    <row r="11" spans="1:22">
      <c r="A11" s="36">
        <v>1</v>
      </c>
      <c r="B11" s="37" t="s">
        <v>27</v>
      </c>
      <c r="C11" s="38"/>
      <c r="D11" s="38"/>
      <c r="E11" s="38"/>
      <c r="F11" s="38"/>
      <c r="G11" s="39"/>
      <c r="H11" s="40" t="s">
        <v>28</v>
      </c>
      <c r="I11" s="38"/>
      <c r="J11" s="41"/>
      <c r="K11" s="42" t="s">
        <v>29</v>
      </c>
    </row>
    <row r="12" spans="1:22">
      <c r="A12" s="36">
        <v>2</v>
      </c>
      <c r="B12" s="37" t="s">
        <v>30</v>
      </c>
      <c r="C12" s="38"/>
      <c r="D12" s="38"/>
      <c r="E12" s="38"/>
      <c r="F12" s="38"/>
      <c r="G12" s="39"/>
      <c r="H12" s="40" t="s">
        <v>28</v>
      </c>
      <c r="I12" s="38"/>
      <c r="J12" s="41"/>
      <c r="K12" s="42" t="s">
        <v>29</v>
      </c>
      <c r="O12" s="31"/>
      <c r="S12" s="8"/>
      <c r="T12" s="14"/>
    </row>
    <row r="13" spans="1:22">
      <c r="A13" s="36">
        <v>3</v>
      </c>
      <c r="B13" s="37" t="s">
        <v>31</v>
      </c>
      <c r="C13" s="38"/>
      <c r="D13" s="38"/>
      <c r="E13" s="38"/>
      <c r="F13" s="38"/>
      <c r="G13" s="39"/>
      <c r="H13" s="40" t="s">
        <v>28</v>
      </c>
      <c r="I13" s="38"/>
      <c r="J13" s="41"/>
      <c r="K13" s="42" t="s">
        <v>29</v>
      </c>
      <c r="O13" s="31"/>
      <c r="S13" s="8"/>
      <c r="T13" s="14"/>
      <c r="U13" s="14"/>
      <c r="V13" s="8"/>
    </row>
    <row r="14" spans="1:22">
      <c r="A14" s="36">
        <v>4</v>
      </c>
      <c r="B14" s="37" t="s">
        <v>32</v>
      </c>
      <c r="C14" s="38"/>
      <c r="D14" s="38"/>
      <c r="E14" s="38"/>
      <c r="F14" s="38"/>
      <c r="G14" s="39"/>
      <c r="H14" s="40" t="s">
        <v>28</v>
      </c>
      <c r="I14" s="38"/>
      <c r="J14" s="41"/>
      <c r="K14" s="42" t="s">
        <v>29</v>
      </c>
    </row>
    <row r="15" spans="1:22">
      <c r="A15" s="36">
        <v>5</v>
      </c>
      <c r="B15" s="37" t="s">
        <v>33</v>
      </c>
      <c r="C15" s="38"/>
      <c r="D15" s="38"/>
      <c r="E15" s="38"/>
      <c r="F15" s="38"/>
      <c r="G15" s="39"/>
      <c r="H15" s="40" t="s">
        <v>28</v>
      </c>
      <c r="I15" s="38"/>
      <c r="J15" s="41"/>
      <c r="K15" s="42" t="s">
        <v>29</v>
      </c>
    </row>
    <row r="16" spans="1:22">
      <c r="A16" s="36">
        <v>6</v>
      </c>
      <c r="B16" s="37" t="s">
        <v>34</v>
      </c>
      <c r="C16" s="38"/>
      <c r="D16" s="38"/>
      <c r="E16" s="38"/>
      <c r="F16" s="38"/>
      <c r="G16" s="39"/>
      <c r="H16" s="40" t="s">
        <v>28</v>
      </c>
      <c r="I16" s="38"/>
      <c r="J16" s="41"/>
      <c r="K16" s="42" t="s">
        <v>29</v>
      </c>
      <c r="O16" s="31"/>
      <c r="S16" s="8"/>
      <c r="T16" s="14"/>
    </row>
    <row r="17" spans="1:22">
      <c r="A17" s="36">
        <v>7</v>
      </c>
      <c r="B17" s="37" t="s">
        <v>35</v>
      </c>
      <c r="C17" s="38"/>
      <c r="D17" s="38"/>
      <c r="E17" s="38"/>
      <c r="F17" s="38"/>
      <c r="G17" s="39"/>
      <c r="H17" s="40" t="s">
        <v>28</v>
      </c>
      <c r="I17" s="38"/>
      <c r="J17" s="43"/>
      <c r="K17" s="42" t="s">
        <v>29</v>
      </c>
      <c r="O17" s="31"/>
      <c r="S17" s="8"/>
      <c r="T17" s="14"/>
      <c r="U17" s="14"/>
      <c r="V17" s="8"/>
    </row>
    <row r="18" spans="1:22">
      <c r="A18" s="36">
        <v>8</v>
      </c>
      <c r="B18" s="37" t="s">
        <v>36</v>
      </c>
      <c r="C18" s="38"/>
      <c r="D18" s="38"/>
      <c r="E18" s="38"/>
      <c r="F18" s="38"/>
      <c r="G18" s="39"/>
      <c r="H18" s="40" t="s">
        <v>28</v>
      </c>
      <c r="I18" s="38"/>
      <c r="J18" s="41"/>
      <c r="K18" s="42" t="s">
        <v>29</v>
      </c>
    </row>
    <row r="19" spans="1:22">
      <c r="A19" s="36"/>
      <c r="B19" s="37"/>
      <c r="C19" s="38"/>
      <c r="D19" s="38"/>
      <c r="E19" s="38"/>
      <c r="F19" s="38"/>
      <c r="G19" s="39"/>
      <c r="H19" s="37"/>
      <c r="I19" s="38"/>
      <c r="J19" s="38"/>
      <c r="K19" s="42"/>
    </row>
    <row r="20" spans="1:22">
      <c r="A20" s="32" t="s">
        <v>37</v>
      </c>
      <c r="B20" s="33" t="s">
        <v>38</v>
      </c>
      <c r="C20" s="2"/>
      <c r="D20" s="2"/>
      <c r="E20" s="2"/>
      <c r="F20" s="2"/>
      <c r="G20" s="2"/>
      <c r="H20" s="2"/>
      <c r="I20" s="2"/>
      <c r="J20" s="2"/>
      <c r="K20" s="16"/>
      <c r="O20" s="31"/>
      <c r="S20" s="8"/>
      <c r="T20" s="14"/>
    </row>
    <row r="21" spans="1:22">
      <c r="A21" s="44"/>
      <c r="B21" s="45"/>
      <c r="C21" s="45"/>
      <c r="D21" s="46" t="s">
        <v>39</v>
      </c>
      <c r="E21" s="136" t="s">
        <v>40</v>
      </c>
      <c r="F21" s="137"/>
      <c r="G21" s="136" t="s">
        <v>41</v>
      </c>
      <c r="H21" s="137"/>
      <c r="I21" s="46" t="s">
        <v>42</v>
      </c>
      <c r="J21" s="46" t="s">
        <v>43</v>
      </c>
      <c r="K21" s="47"/>
      <c r="O21" s="31"/>
      <c r="S21" s="8"/>
      <c r="T21" s="14"/>
      <c r="U21" s="14"/>
      <c r="V21" s="8"/>
    </row>
    <row r="22" spans="1:22">
      <c r="A22" s="48" t="s">
        <v>25</v>
      </c>
      <c r="B22" s="49" t="s">
        <v>44</v>
      </c>
      <c r="C22" s="49" t="s">
        <v>75</v>
      </c>
      <c r="D22" s="49" t="s">
        <v>45</v>
      </c>
      <c r="E22" s="46" t="s">
        <v>46</v>
      </c>
      <c r="F22" s="46" t="s">
        <v>47</v>
      </c>
      <c r="G22" s="46" t="s">
        <v>46</v>
      </c>
      <c r="H22" s="46" t="s">
        <v>48</v>
      </c>
      <c r="I22" s="49" t="s">
        <v>49</v>
      </c>
      <c r="J22" s="49" t="s">
        <v>50</v>
      </c>
      <c r="K22" s="50" t="s">
        <v>51</v>
      </c>
    </row>
    <row r="23" spans="1:22">
      <c r="A23" s="51"/>
      <c r="B23" s="52"/>
      <c r="C23" s="52"/>
      <c r="D23" s="53" t="s">
        <v>52</v>
      </c>
      <c r="E23" s="53" t="s">
        <v>53</v>
      </c>
      <c r="F23" s="53" t="s">
        <v>54</v>
      </c>
      <c r="G23" s="53" t="s">
        <v>53</v>
      </c>
      <c r="H23" s="53" t="s">
        <v>54</v>
      </c>
      <c r="I23" s="53" t="s">
        <v>54</v>
      </c>
      <c r="J23" s="53" t="s">
        <v>54</v>
      </c>
      <c r="K23" s="54"/>
    </row>
    <row r="24" spans="1:22" s="63" customFormat="1" ht="21" customHeight="1">
      <c r="A24" s="55">
        <v>1</v>
      </c>
      <c r="B24" s="56" t="s">
        <v>55</v>
      </c>
      <c r="C24" s="57" t="s">
        <v>56</v>
      </c>
      <c r="D24" s="61"/>
      <c r="E24" s="59"/>
      <c r="F24" s="58"/>
      <c r="G24" s="60"/>
      <c r="H24" s="61"/>
      <c r="I24" s="58"/>
      <c r="J24" s="59">
        <f>D24+F24+H24</f>
        <v>0</v>
      </c>
      <c r="K24" s="62"/>
      <c r="O24" s="64"/>
      <c r="S24" s="65"/>
    </row>
    <row r="25" spans="1:22" s="63" customFormat="1" ht="21" customHeight="1">
      <c r="A25" s="55">
        <v>2</v>
      </c>
      <c r="B25" s="56" t="s">
        <v>57</v>
      </c>
      <c r="C25" s="57" t="s">
        <v>58</v>
      </c>
      <c r="D25" s="61"/>
      <c r="E25" s="59"/>
      <c r="F25" s="58"/>
      <c r="G25" s="60"/>
      <c r="H25" s="61"/>
      <c r="I25" s="58"/>
      <c r="J25" s="59">
        <f>D25+F25+H25</f>
        <v>0</v>
      </c>
      <c r="K25" s="62"/>
      <c r="O25" s="64"/>
      <c r="S25" s="65"/>
      <c r="V25" s="65"/>
    </row>
    <row r="26" spans="1:22" s="63" customFormat="1" ht="21" customHeight="1">
      <c r="A26" s="55">
        <v>3</v>
      </c>
      <c r="B26" s="56" t="s">
        <v>96</v>
      </c>
      <c r="C26" s="57" t="s">
        <v>58</v>
      </c>
      <c r="D26" s="61"/>
      <c r="E26" s="59"/>
      <c r="F26" s="66"/>
      <c r="G26" s="60"/>
      <c r="H26" s="61"/>
      <c r="I26" s="58"/>
      <c r="J26" s="59">
        <f>D26+H26+I26</f>
        <v>0</v>
      </c>
      <c r="K26" s="62"/>
    </row>
    <row r="27" spans="1:22" s="63" customFormat="1" ht="21" hidden="1" customHeight="1">
      <c r="A27" s="55">
        <v>4</v>
      </c>
      <c r="B27" s="56" t="s">
        <v>79</v>
      </c>
      <c r="C27" s="57" t="s">
        <v>58</v>
      </c>
      <c r="D27" s="61" t="e">
        <f>#REF!</f>
        <v>#REF!</v>
      </c>
      <c r="E27" s="59"/>
      <c r="F27" s="58"/>
      <c r="G27" s="60"/>
      <c r="H27" s="61"/>
      <c r="I27" s="58"/>
      <c r="J27" s="59" t="e">
        <f t="shared" ref="J27:J31" si="0">D27+H27+I27</f>
        <v>#REF!</v>
      </c>
      <c r="K27" s="62"/>
    </row>
    <row r="28" spans="1:22" s="63" customFormat="1" ht="21" hidden="1" customHeight="1">
      <c r="A28" s="55">
        <v>5</v>
      </c>
      <c r="B28" s="56" t="s">
        <v>87</v>
      </c>
      <c r="C28" s="57" t="s">
        <v>58</v>
      </c>
      <c r="D28" s="61" t="e">
        <f>#REF!</f>
        <v>#REF!</v>
      </c>
      <c r="E28" s="59"/>
      <c r="F28" s="58"/>
      <c r="G28" s="60"/>
      <c r="H28" s="61"/>
      <c r="I28" s="58"/>
      <c r="J28" s="59" t="e">
        <f t="shared" si="0"/>
        <v>#REF!</v>
      </c>
      <c r="K28" s="62"/>
      <c r="R28" s="64"/>
      <c r="S28" s="67"/>
    </row>
    <row r="29" spans="1:22" s="63" customFormat="1" ht="21" hidden="1" customHeight="1">
      <c r="A29" s="55">
        <v>6</v>
      </c>
      <c r="B29" s="56" t="s">
        <v>67</v>
      </c>
      <c r="C29" s="57" t="s">
        <v>68</v>
      </c>
      <c r="D29" s="61">
        <f>[20]BAHAN!$G$65</f>
        <v>15000</v>
      </c>
      <c r="E29" s="59"/>
      <c r="F29" s="68"/>
      <c r="G29" s="60"/>
      <c r="H29" s="59"/>
      <c r="I29" s="58"/>
      <c r="J29" s="59">
        <f t="shared" si="0"/>
        <v>15000</v>
      </c>
      <c r="K29" s="62"/>
      <c r="R29" s="64"/>
    </row>
    <row r="30" spans="1:22" s="63" customFormat="1" ht="21" hidden="1" customHeight="1">
      <c r="A30" s="89">
        <v>7</v>
      </c>
      <c r="B30" s="90" t="s">
        <v>77</v>
      </c>
      <c r="C30" s="91" t="s">
        <v>78</v>
      </c>
      <c r="D30" s="92">
        <v>2450000</v>
      </c>
      <c r="E30" s="93"/>
      <c r="F30" s="97"/>
      <c r="G30" s="95"/>
      <c r="H30" s="93"/>
      <c r="I30" s="94"/>
      <c r="J30" s="59">
        <f t="shared" si="0"/>
        <v>2450000</v>
      </c>
      <c r="K30" s="96"/>
      <c r="R30" s="64"/>
    </row>
    <row r="31" spans="1:22" s="63" customFormat="1" ht="21" hidden="1" customHeight="1">
      <c r="A31" s="89">
        <v>8</v>
      </c>
      <c r="B31" s="90" t="s">
        <v>82</v>
      </c>
      <c r="C31" s="91" t="s">
        <v>78</v>
      </c>
      <c r="D31" s="92" t="e">
        <f>#REF!*6</f>
        <v>#REF!</v>
      </c>
      <c r="E31" s="93"/>
      <c r="F31" s="97"/>
      <c r="G31" s="95"/>
      <c r="H31" s="93"/>
      <c r="I31" s="94"/>
      <c r="J31" s="93" t="e">
        <f t="shared" si="0"/>
        <v>#REF!</v>
      </c>
      <c r="K31" s="96"/>
      <c r="R31" s="64"/>
    </row>
    <row r="32" spans="1:22" s="63" customFormat="1" ht="21" hidden="1" customHeight="1">
      <c r="A32" s="89">
        <v>9</v>
      </c>
      <c r="B32" s="90" t="s">
        <v>84</v>
      </c>
      <c r="C32" s="91" t="s">
        <v>78</v>
      </c>
      <c r="D32" s="92" t="e">
        <f>#REF!*6</f>
        <v>#REF!</v>
      </c>
      <c r="E32" s="93"/>
      <c r="F32" s="97"/>
      <c r="G32" s="95"/>
      <c r="H32" s="93"/>
      <c r="I32" s="94"/>
      <c r="J32" s="93" t="e">
        <f>D32</f>
        <v>#REF!</v>
      </c>
      <c r="K32" s="96"/>
      <c r="R32" s="64"/>
    </row>
    <row r="33" spans="1:22" s="63" customFormat="1" ht="21" hidden="1" customHeight="1">
      <c r="A33" s="89">
        <v>10</v>
      </c>
      <c r="B33" s="90" t="s">
        <v>85</v>
      </c>
      <c r="C33" s="91" t="s">
        <v>72</v>
      </c>
      <c r="D33" s="92"/>
      <c r="E33" s="93"/>
      <c r="F33" s="97"/>
      <c r="G33" s="95"/>
      <c r="H33" s="93"/>
      <c r="I33" s="94"/>
      <c r="J33" s="93"/>
      <c r="K33" s="96"/>
      <c r="R33" s="64"/>
    </row>
    <row r="34" spans="1:22" s="63" customFormat="1" ht="21" hidden="1" customHeight="1">
      <c r="A34" s="89">
        <v>11</v>
      </c>
      <c r="B34" s="90" t="s">
        <v>86</v>
      </c>
      <c r="C34" s="91" t="s">
        <v>72</v>
      </c>
      <c r="D34" s="92"/>
      <c r="E34" s="93"/>
      <c r="F34" s="97"/>
      <c r="G34" s="95"/>
      <c r="H34" s="93"/>
      <c r="I34" s="94"/>
      <c r="J34" s="93"/>
      <c r="K34" s="96"/>
      <c r="R34" s="64"/>
    </row>
    <row r="35" spans="1:22" s="63" customFormat="1" ht="21" hidden="1" customHeight="1">
      <c r="A35" s="89">
        <v>10</v>
      </c>
      <c r="B35" s="90" t="s">
        <v>88</v>
      </c>
      <c r="C35" s="91" t="s">
        <v>83</v>
      </c>
      <c r="D35" s="92" t="e">
        <f>#REF!</f>
        <v>#REF!</v>
      </c>
      <c r="E35" s="93"/>
      <c r="F35" s="97"/>
      <c r="G35" s="95"/>
      <c r="H35" s="93"/>
      <c r="I35" s="94"/>
      <c r="J35" s="93" t="e">
        <f>D35</f>
        <v>#REF!</v>
      </c>
      <c r="K35" s="96"/>
      <c r="R35" s="64"/>
    </row>
    <row r="36" spans="1:22">
      <c r="A36" s="104" t="s">
        <v>59</v>
      </c>
      <c r="B36" s="105" t="s">
        <v>60</v>
      </c>
      <c r="C36" s="106"/>
      <c r="D36" s="106"/>
      <c r="E36" s="106"/>
      <c r="F36" s="106"/>
      <c r="G36" s="106"/>
      <c r="H36" s="106"/>
      <c r="I36" s="106"/>
      <c r="J36" s="106"/>
      <c r="K36" s="107"/>
      <c r="R36" s="31"/>
      <c r="S36" s="8"/>
      <c r="T36" s="14"/>
    </row>
    <row r="37" spans="1:22">
      <c r="A37" s="36" t="s">
        <v>61</v>
      </c>
      <c r="B37" s="69" t="s">
        <v>62</v>
      </c>
      <c r="C37" s="38"/>
      <c r="D37" s="38"/>
      <c r="E37" s="38"/>
      <c r="F37" s="38"/>
      <c r="G37" s="41"/>
      <c r="H37" s="38"/>
      <c r="I37" s="126" t="s">
        <v>63</v>
      </c>
      <c r="J37" s="127"/>
      <c r="K37" s="128"/>
      <c r="R37" s="31"/>
      <c r="S37" s="8"/>
      <c r="T37" s="14"/>
      <c r="U37" s="14"/>
      <c r="V37" s="8"/>
    </row>
    <row r="38" spans="1:22" hidden="1">
      <c r="A38" s="70">
        <v>1</v>
      </c>
      <c r="B38" s="71" t="str">
        <f>ANALISA!C9</f>
        <v>Menggali 1 M3 Tanah Biasa</v>
      </c>
      <c r="C38" s="38"/>
      <c r="D38" s="38"/>
      <c r="E38" s="38"/>
      <c r="F38" s="38"/>
      <c r="G38" s="38"/>
      <c r="H38" s="38"/>
      <c r="I38" s="138">
        <f>ANALISA!J15</f>
        <v>0</v>
      </c>
      <c r="J38" s="127"/>
      <c r="K38" s="42" t="s">
        <v>64</v>
      </c>
      <c r="R38" s="31"/>
    </row>
    <row r="39" spans="1:22">
      <c r="A39" s="70">
        <v>1</v>
      </c>
      <c r="B39" s="71" t="str">
        <f>ANALISA!C17</f>
        <v>Menggali 1 M3 Tanah Berbatu &lt;1 m</v>
      </c>
      <c r="C39" s="38"/>
      <c r="D39" s="38"/>
      <c r="E39" s="38"/>
      <c r="F39" s="38"/>
      <c r="G39" s="38"/>
      <c r="H39" s="38"/>
      <c r="I39" s="138">
        <f>ANALISA!J23</f>
        <v>0</v>
      </c>
      <c r="J39" s="127"/>
      <c r="K39" s="42" t="s">
        <v>64</v>
      </c>
    </row>
    <row r="40" spans="1:22">
      <c r="A40" s="70">
        <v>2</v>
      </c>
      <c r="B40" s="71" t="str">
        <f>ANALISA!C40</f>
        <v>Memasang 1 M3 Mortar Camp 1 PC : 4 PP (concrete mixer)</v>
      </c>
      <c r="C40" s="38"/>
      <c r="D40" s="38"/>
      <c r="E40" s="38"/>
      <c r="F40" s="38"/>
      <c r="G40" s="38"/>
      <c r="H40" s="38"/>
      <c r="I40" s="138">
        <f>ANALISA!J53</f>
        <v>0</v>
      </c>
      <c r="J40" s="139"/>
      <c r="K40" s="42" t="s">
        <v>64</v>
      </c>
      <c r="O40" s="31"/>
      <c r="S40" s="8"/>
      <c r="T40" s="14"/>
    </row>
    <row r="41" spans="1:22">
      <c r="A41" s="70">
        <v>3</v>
      </c>
      <c r="B41" s="71" t="str">
        <f>ANALISA!C55</f>
        <v>Siaran dengan adukan mortar 1 PC : 2 PP, Tebal 15 MM</v>
      </c>
      <c r="C41" s="38"/>
      <c r="D41" s="38"/>
      <c r="E41" s="38"/>
      <c r="F41" s="38"/>
      <c r="G41" s="38"/>
      <c r="H41" s="38"/>
      <c r="I41" s="138">
        <f>ANALISA!J66</f>
        <v>0</v>
      </c>
      <c r="J41" s="127"/>
      <c r="K41" s="42" t="s">
        <v>65</v>
      </c>
      <c r="O41" s="31"/>
      <c r="S41" s="8"/>
      <c r="T41" s="14"/>
      <c r="U41" s="14"/>
      <c r="V41" s="8"/>
    </row>
    <row r="42" spans="1:22" hidden="1">
      <c r="A42" s="70">
        <v>5</v>
      </c>
      <c r="B42" s="72">
        <f>ANALISA!C144</f>
        <v>0</v>
      </c>
      <c r="C42" s="38"/>
      <c r="D42" s="38"/>
      <c r="E42" s="38"/>
      <c r="F42" s="38"/>
      <c r="G42" s="38"/>
      <c r="H42" s="38"/>
      <c r="I42" s="138">
        <f>ANALISA!J159</f>
        <v>0</v>
      </c>
      <c r="J42" s="127"/>
      <c r="K42" s="42" t="s">
        <v>64</v>
      </c>
    </row>
    <row r="43" spans="1:22">
      <c r="A43" s="121">
        <v>4</v>
      </c>
      <c r="B43" s="123" t="str">
        <f>ANALISA!C85</f>
        <v>Memasang 1 M2 Plesteran 1 PC : 2 PP, Tebal 15 MM</v>
      </c>
      <c r="C43" s="122"/>
      <c r="D43" s="122"/>
      <c r="E43" s="122"/>
      <c r="F43" s="122"/>
      <c r="G43" s="122"/>
      <c r="H43" s="122"/>
      <c r="I43" s="120"/>
      <c r="J43" s="124">
        <f>ANALISA!J96</f>
        <v>0</v>
      </c>
      <c r="K43" s="42" t="s">
        <v>65</v>
      </c>
    </row>
    <row r="44" spans="1:22">
      <c r="A44" s="70">
        <v>5</v>
      </c>
      <c r="B44" s="71" t="str">
        <f>ANALISA!C105</f>
        <v>Memasang 1 m2 Acian</v>
      </c>
      <c r="C44" s="38"/>
      <c r="D44" s="38"/>
      <c r="E44" s="38"/>
      <c r="F44" s="38"/>
      <c r="G44" s="38"/>
      <c r="H44" s="38"/>
      <c r="I44" s="138">
        <f>ANALISA!J116</f>
        <v>0</v>
      </c>
      <c r="J44" s="127"/>
      <c r="K44" s="42" t="s">
        <v>65</v>
      </c>
    </row>
    <row r="45" spans="1:22" hidden="1">
      <c r="A45" s="70">
        <v>7</v>
      </c>
      <c r="B45" s="108" t="e">
        <f>ANALISA!#REF!</f>
        <v>#REF!</v>
      </c>
      <c r="C45" s="38"/>
      <c r="D45" s="38"/>
      <c r="E45" s="38"/>
      <c r="F45" s="38"/>
      <c r="G45" s="38"/>
      <c r="H45" s="38"/>
      <c r="I45" s="73"/>
      <c r="J45" s="74">
        <f>ANALISA!J159</f>
        <v>0</v>
      </c>
      <c r="K45" s="42" t="s">
        <v>90</v>
      </c>
    </row>
    <row r="46" spans="1:22" ht="13.5" hidden="1" thickBot="1">
      <c r="A46" s="109">
        <v>8</v>
      </c>
      <c r="B46" s="28" t="e">
        <f>ANALISA!#REF!</f>
        <v>#REF!</v>
      </c>
      <c r="C46" s="28"/>
      <c r="D46" s="28"/>
      <c r="E46" s="28"/>
      <c r="F46" s="28"/>
      <c r="G46" s="28"/>
      <c r="H46" s="28"/>
      <c r="I46" s="110"/>
      <c r="J46" s="111" t="e">
        <f>ANALISA!#REF!</f>
        <v>#REF!</v>
      </c>
      <c r="K46" s="112" t="s">
        <v>65</v>
      </c>
    </row>
    <row r="47" spans="1:2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2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2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2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S50" s="8"/>
      <c r="T50" s="14"/>
    </row>
    <row r="51" spans="1:2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S51" s="8"/>
      <c r="T51" s="14"/>
    </row>
    <row r="52" spans="1:2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S52" s="8"/>
      <c r="T52" s="14"/>
      <c r="U52" s="6"/>
      <c r="V52" s="8"/>
    </row>
    <row r="53" spans="1:2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2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S54" s="8"/>
      <c r="T54" s="14"/>
    </row>
    <row r="55" spans="1:2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S55" s="8"/>
      <c r="T55" s="14"/>
    </row>
    <row r="56" spans="1:22">
      <c r="S56" s="8"/>
      <c r="T56" s="14"/>
    </row>
    <row r="57" spans="1:22">
      <c r="S57" s="8"/>
      <c r="T57" s="14"/>
    </row>
    <row r="58" spans="1:22">
      <c r="U58" s="14"/>
      <c r="V58" s="8"/>
    </row>
    <row r="59" spans="1:22">
      <c r="U59" s="14"/>
      <c r="V59" s="8"/>
    </row>
    <row r="60" spans="1:22">
      <c r="U60" s="14"/>
      <c r="V60" s="35"/>
    </row>
    <row r="63" spans="1:22">
      <c r="S63" s="8"/>
      <c r="T63" s="14"/>
    </row>
    <row r="64" spans="1:22">
      <c r="S64" s="8"/>
      <c r="T64" s="14"/>
    </row>
    <row r="65" spans="12:22">
      <c r="U65" s="14"/>
      <c r="V65" s="8"/>
    </row>
    <row r="66" spans="12:22"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</row>
    <row r="67" spans="12:22">
      <c r="S67" s="8"/>
      <c r="T67" s="14"/>
    </row>
    <row r="68" spans="12:22">
      <c r="S68" s="8"/>
      <c r="T68" s="14"/>
    </row>
    <row r="69" spans="12:22">
      <c r="S69" s="8"/>
      <c r="T69" s="14"/>
    </row>
    <row r="70" spans="12:22">
      <c r="S70" s="8"/>
      <c r="T70" s="14"/>
    </row>
    <row r="71" spans="12:22">
      <c r="U71" s="14"/>
      <c r="V71" s="8"/>
    </row>
    <row r="72" spans="12:22">
      <c r="U72" s="14"/>
      <c r="V72" s="8"/>
    </row>
    <row r="73" spans="12:22">
      <c r="U73" s="14"/>
      <c r="V73" s="35"/>
    </row>
    <row r="76" spans="12:22">
      <c r="S76" s="8"/>
      <c r="T76" s="14"/>
    </row>
    <row r="77" spans="12:22">
      <c r="S77" s="8"/>
      <c r="T77" s="14"/>
    </row>
    <row r="78" spans="12:22">
      <c r="T78" s="14"/>
      <c r="U78" s="14"/>
      <c r="V78" s="8"/>
    </row>
    <row r="79" spans="12:22">
      <c r="O79" s="76"/>
      <c r="S79" s="8"/>
      <c r="T79" s="14"/>
    </row>
    <row r="80" spans="12:22">
      <c r="O80" s="76"/>
      <c r="S80" s="8"/>
      <c r="T80" s="14"/>
    </row>
    <row r="81" spans="15:22">
      <c r="O81" s="31"/>
      <c r="S81" s="8"/>
      <c r="T81" s="14"/>
    </row>
    <row r="82" spans="15:22">
      <c r="O82" s="31"/>
      <c r="S82" s="8"/>
      <c r="T82" s="14"/>
    </row>
    <row r="83" spans="15:22">
      <c r="U83" s="14"/>
      <c r="V83" s="8"/>
    </row>
    <row r="84" spans="15:22">
      <c r="U84" s="14"/>
      <c r="V84" s="8"/>
    </row>
    <row r="85" spans="15:22">
      <c r="U85" s="14"/>
      <c r="V85" s="35"/>
    </row>
    <row r="89" spans="15:22">
      <c r="O89" s="31"/>
      <c r="S89" s="8"/>
      <c r="T89" s="14"/>
    </row>
    <row r="90" spans="15:22">
      <c r="O90" s="31"/>
      <c r="S90" s="8"/>
      <c r="T90" s="14"/>
    </row>
    <row r="91" spans="15:22">
      <c r="O91" s="31"/>
      <c r="S91" s="8"/>
      <c r="T91" s="14"/>
    </row>
    <row r="92" spans="15:22">
      <c r="U92" s="14"/>
      <c r="V92" s="8"/>
    </row>
    <row r="93" spans="15:22">
      <c r="O93" s="31"/>
      <c r="S93" s="8"/>
      <c r="T93" s="14"/>
    </row>
    <row r="94" spans="15:22">
      <c r="O94" s="31"/>
      <c r="S94" s="8"/>
      <c r="T94" s="14"/>
    </row>
  </sheetData>
  <mergeCells count="12">
    <mergeCell ref="I44:J44"/>
    <mergeCell ref="I38:J38"/>
    <mergeCell ref="I39:J39"/>
    <mergeCell ref="I40:J40"/>
    <mergeCell ref="I41:J41"/>
    <mergeCell ref="I42:J42"/>
    <mergeCell ref="I37:K37"/>
    <mergeCell ref="A2:K2"/>
    <mergeCell ref="B10:G10"/>
    <mergeCell ref="H10:K10"/>
    <mergeCell ref="E21:F21"/>
    <mergeCell ref="G21:H21"/>
  </mergeCells>
  <printOptions horizontalCentered="1" verticalCentered="1"/>
  <pageMargins left="0.51181102362204722" right="0.51181102362204722" top="1.1811023622047245" bottom="0.51181102362204722" header="0.51181102362204722" footer="0.51181102362204722"/>
  <pageSetup paperSize="9" scale="8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tabSelected="1" topLeftCell="B155" zoomScale="85" zoomScaleNormal="85" zoomScaleSheetLayoutView="85" workbookViewId="0">
      <selection activeCell="O167" sqref="O167:P169"/>
    </sheetView>
  </sheetViews>
  <sheetFormatPr defaultRowHeight="12.75"/>
  <cols>
    <col min="1" max="1" width="2.5703125" style="1" customWidth="1"/>
    <col min="2" max="2" width="3.28515625" style="1" customWidth="1"/>
    <col min="3" max="3" width="16.85546875" style="1" customWidth="1"/>
    <col min="4" max="4" width="3.7109375" style="1" customWidth="1"/>
    <col min="5" max="5" width="10.85546875" style="1" customWidth="1"/>
    <col min="6" max="6" width="14.7109375" style="1" customWidth="1"/>
    <col min="7" max="7" width="6.42578125" style="1" customWidth="1"/>
    <col min="8" max="8" width="14.5703125" style="1" customWidth="1"/>
    <col min="9" max="9" width="7" style="1" customWidth="1"/>
    <col min="10" max="10" width="15.28515625" style="1" bestFit="1" customWidth="1"/>
    <col min="11" max="11" width="14.85546875" style="1" customWidth="1"/>
    <col min="12" max="12" width="18.85546875" style="1" customWidth="1"/>
    <col min="13" max="13" width="6.42578125" style="1" customWidth="1"/>
    <col min="14" max="14" width="12.28515625" style="1" bestFit="1" customWidth="1"/>
    <col min="15" max="255" width="9.140625" style="1"/>
    <col min="256" max="256" width="2.5703125" style="1" customWidth="1"/>
    <col min="257" max="257" width="7.42578125" style="1" customWidth="1"/>
    <col min="258" max="258" width="11.85546875" style="1" customWidth="1"/>
    <col min="259" max="259" width="9.140625" style="1"/>
    <col min="260" max="260" width="10.85546875" style="1" customWidth="1"/>
    <col min="261" max="261" width="14.7109375" style="1" customWidth="1"/>
    <col min="262" max="262" width="6.42578125" style="1" customWidth="1"/>
    <col min="263" max="263" width="14.5703125" style="1" customWidth="1"/>
    <col min="264" max="264" width="5.85546875" style="1" customWidth="1"/>
    <col min="265" max="265" width="14.5703125" style="1" customWidth="1"/>
    <col min="266" max="266" width="3" style="1" customWidth="1"/>
    <col min="267" max="267" width="14.85546875" style="1" customWidth="1"/>
    <col min="268" max="268" width="5.42578125" style="1" customWidth="1"/>
    <col min="269" max="269" width="6.42578125" style="1" customWidth="1"/>
    <col min="270" max="270" width="12.28515625" style="1" bestFit="1" customWidth="1"/>
    <col min="271" max="511" width="9.140625" style="1"/>
    <col min="512" max="512" width="2.5703125" style="1" customWidth="1"/>
    <col min="513" max="513" width="7.42578125" style="1" customWidth="1"/>
    <col min="514" max="514" width="11.85546875" style="1" customWidth="1"/>
    <col min="515" max="515" width="9.140625" style="1"/>
    <col min="516" max="516" width="10.85546875" style="1" customWidth="1"/>
    <col min="517" max="517" width="14.7109375" style="1" customWidth="1"/>
    <col min="518" max="518" width="6.42578125" style="1" customWidth="1"/>
    <col min="519" max="519" width="14.5703125" style="1" customWidth="1"/>
    <col min="520" max="520" width="5.85546875" style="1" customWidth="1"/>
    <col min="521" max="521" width="14.5703125" style="1" customWidth="1"/>
    <col min="522" max="522" width="3" style="1" customWidth="1"/>
    <col min="523" max="523" width="14.85546875" style="1" customWidth="1"/>
    <col min="524" max="524" width="5.42578125" style="1" customWidth="1"/>
    <col min="525" max="525" width="6.42578125" style="1" customWidth="1"/>
    <col min="526" max="526" width="12.28515625" style="1" bestFit="1" customWidth="1"/>
    <col min="527" max="767" width="9.140625" style="1"/>
    <col min="768" max="768" width="2.5703125" style="1" customWidth="1"/>
    <col min="769" max="769" width="7.42578125" style="1" customWidth="1"/>
    <col min="770" max="770" width="11.85546875" style="1" customWidth="1"/>
    <col min="771" max="771" width="9.140625" style="1"/>
    <col min="772" max="772" width="10.85546875" style="1" customWidth="1"/>
    <col min="773" max="773" width="14.7109375" style="1" customWidth="1"/>
    <col min="774" max="774" width="6.42578125" style="1" customWidth="1"/>
    <col min="775" max="775" width="14.5703125" style="1" customWidth="1"/>
    <col min="776" max="776" width="5.85546875" style="1" customWidth="1"/>
    <col min="777" max="777" width="14.5703125" style="1" customWidth="1"/>
    <col min="778" max="778" width="3" style="1" customWidth="1"/>
    <col min="779" max="779" width="14.85546875" style="1" customWidth="1"/>
    <col min="780" max="780" width="5.42578125" style="1" customWidth="1"/>
    <col min="781" max="781" width="6.42578125" style="1" customWidth="1"/>
    <col min="782" max="782" width="12.28515625" style="1" bestFit="1" customWidth="1"/>
    <col min="783" max="1023" width="9.140625" style="1"/>
    <col min="1024" max="1024" width="2.5703125" style="1" customWidth="1"/>
    <col min="1025" max="1025" width="7.42578125" style="1" customWidth="1"/>
    <col min="1026" max="1026" width="11.85546875" style="1" customWidth="1"/>
    <col min="1027" max="1027" width="9.140625" style="1"/>
    <col min="1028" max="1028" width="10.85546875" style="1" customWidth="1"/>
    <col min="1029" max="1029" width="14.7109375" style="1" customWidth="1"/>
    <col min="1030" max="1030" width="6.42578125" style="1" customWidth="1"/>
    <col min="1031" max="1031" width="14.5703125" style="1" customWidth="1"/>
    <col min="1032" max="1032" width="5.85546875" style="1" customWidth="1"/>
    <col min="1033" max="1033" width="14.5703125" style="1" customWidth="1"/>
    <col min="1034" max="1034" width="3" style="1" customWidth="1"/>
    <col min="1035" max="1035" width="14.85546875" style="1" customWidth="1"/>
    <col min="1036" max="1036" width="5.42578125" style="1" customWidth="1"/>
    <col min="1037" max="1037" width="6.42578125" style="1" customWidth="1"/>
    <col min="1038" max="1038" width="12.28515625" style="1" bestFit="1" customWidth="1"/>
    <col min="1039" max="1279" width="9.140625" style="1"/>
    <col min="1280" max="1280" width="2.5703125" style="1" customWidth="1"/>
    <col min="1281" max="1281" width="7.42578125" style="1" customWidth="1"/>
    <col min="1282" max="1282" width="11.85546875" style="1" customWidth="1"/>
    <col min="1283" max="1283" width="9.140625" style="1"/>
    <col min="1284" max="1284" width="10.85546875" style="1" customWidth="1"/>
    <col min="1285" max="1285" width="14.7109375" style="1" customWidth="1"/>
    <col min="1286" max="1286" width="6.42578125" style="1" customWidth="1"/>
    <col min="1287" max="1287" width="14.5703125" style="1" customWidth="1"/>
    <col min="1288" max="1288" width="5.85546875" style="1" customWidth="1"/>
    <col min="1289" max="1289" width="14.5703125" style="1" customWidth="1"/>
    <col min="1290" max="1290" width="3" style="1" customWidth="1"/>
    <col min="1291" max="1291" width="14.85546875" style="1" customWidth="1"/>
    <col min="1292" max="1292" width="5.42578125" style="1" customWidth="1"/>
    <col min="1293" max="1293" width="6.42578125" style="1" customWidth="1"/>
    <col min="1294" max="1294" width="12.28515625" style="1" bestFit="1" customWidth="1"/>
    <col min="1295" max="1535" width="9.140625" style="1"/>
    <col min="1536" max="1536" width="2.5703125" style="1" customWidth="1"/>
    <col min="1537" max="1537" width="7.42578125" style="1" customWidth="1"/>
    <col min="1538" max="1538" width="11.85546875" style="1" customWidth="1"/>
    <col min="1539" max="1539" width="9.140625" style="1"/>
    <col min="1540" max="1540" width="10.85546875" style="1" customWidth="1"/>
    <col min="1541" max="1541" width="14.7109375" style="1" customWidth="1"/>
    <col min="1542" max="1542" width="6.42578125" style="1" customWidth="1"/>
    <col min="1543" max="1543" width="14.5703125" style="1" customWidth="1"/>
    <col min="1544" max="1544" width="5.85546875" style="1" customWidth="1"/>
    <col min="1545" max="1545" width="14.5703125" style="1" customWidth="1"/>
    <col min="1546" max="1546" width="3" style="1" customWidth="1"/>
    <col min="1547" max="1547" width="14.85546875" style="1" customWidth="1"/>
    <col min="1548" max="1548" width="5.42578125" style="1" customWidth="1"/>
    <col min="1549" max="1549" width="6.42578125" style="1" customWidth="1"/>
    <col min="1550" max="1550" width="12.28515625" style="1" bestFit="1" customWidth="1"/>
    <col min="1551" max="1791" width="9.140625" style="1"/>
    <col min="1792" max="1792" width="2.5703125" style="1" customWidth="1"/>
    <col min="1793" max="1793" width="7.42578125" style="1" customWidth="1"/>
    <col min="1794" max="1794" width="11.85546875" style="1" customWidth="1"/>
    <col min="1795" max="1795" width="9.140625" style="1"/>
    <col min="1796" max="1796" width="10.85546875" style="1" customWidth="1"/>
    <col min="1797" max="1797" width="14.7109375" style="1" customWidth="1"/>
    <col min="1798" max="1798" width="6.42578125" style="1" customWidth="1"/>
    <col min="1799" max="1799" width="14.5703125" style="1" customWidth="1"/>
    <col min="1800" max="1800" width="5.85546875" style="1" customWidth="1"/>
    <col min="1801" max="1801" width="14.5703125" style="1" customWidth="1"/>
    <col min="1802" max="1802" width="3" style="1" customWidth="1"/>
    <col min="1803" max="1803" width="14.85546875" style="1" customWidth="1"/>
    <col min="1804" max="1804" width="5.42578125" style="1" customWidth="1"/>
    <col min="1805" max="1805" width="6.42578125" style="1" customWidth="1"/>
    <col min="1806" max="1806" width="12.28515625" style="1" bestFit="1" customWidth="1"/>
    <col min="1807" max="2047" width="9.140625" style="1"/>
    <col min="2048" max="2048" width="2.5703125" style="1" customWidth="1"/>
    <col min="2049" max="2049" width="7.42578125" style="1" customWidth="1"/>
    <col min="2050" max="2050" width="11.85546875" style="1" customWidth="1"/>
    <col min="2051" max="2051" width="9.140625" style="1"/>
    <col min="2052" max="2052" width="10.85546875" style="1" customWidth="1"/>
    <col min="2053" max="2053" width="14.7109375" style="1" customWidth="1"/>
    <col min="2054" max="2054" width="6.42578125" style="1" customWidth="1"/>
    <col min="2055" max="2055" width="14.5703125" style="1" customWidth="1"/>
    <col min="2056" max="2056" width="5.85546875" style="1" customWidth="1"/>
    <col min="2057" max="2057" width="14.5703125" style="1" customWidth="1"/>
    <col min="2058" max="2058" width="3" style="1" customWidth="1"/>
    <col min="2059" max="2059" width="14.85546875" style="1" customWidth="1"/>
    <col min="2060" max="2060" width="5.42578125" style="1" customWidth="1"/>
    <col min="2061" max="2061" width="6.42578125" style="1" customWidth="1"/>
    <col min="2062" max="2062" width="12.28515625" style="1" bestFit="1" customWidth="1"/>
    <col min="2063" max="2303" width="9.140625" style="1"/>
    <col min="2304" max="2304" width="2.5703125" style="1" customWidth="1"/>
    <col min="2305" max="2305" width="7.42578125" style="1" customWidth="1"/>
    <col min="2306" max="2306" width="11.85546875" style="1" customWidth="1"/>
    <col min="2307" max="2307" width="9.140625" style="1"/>
    <col min="2308" max="2308" width="10.85546875" style="1" customWidth="1"/>
    <col min="2309" max="2309" width="14.7109375" style="1" customWidth="1"/>
    <col min="2310" max="2310" width="6.42578125" style="1" customWidth="1"/>
    <col min="2311" max="2311" width="14.5703125" style="1" customWidth="1"/>
    <col min="2312" max="2312" width="5.85546875" style="1" customWidth="1"/>
    <col min="2313" max="2313" width="14.5703125" style="1" customWidth="1"/>
    <col min="2314" max="2314" width="3" style="1" customWidth="1"/>
    <col min="2315" max="2315" width="14.85546875" style="1" customWidth="1"/>
    <col min="2316" max="2316" width="5.42578125" style="1" customWidth="1"/>
    <col min="2317" max="2317" width="6.42578125" style="1" customWidth="1"/>
    <col min="2318" max="2318" width="12.28515625" style="1" bestFit="1" customWidth="1"/>
    <col min="2319" max="2559" width="9.140625" style="1"/>
    <col min="2560" max="2560" width="2.5703125" style="1" customWidth="1"/>
    <col min="2561" max="2561" width="7.42578125" style="1" customWidth="1"/>
    <col min="2562" max="2562" width="11.85546875" style="1" customWidth="1"/>
    <col min="2563" max="2563" width="9.140625" style="1"/>
    <col min="2564" max="2564" width="10.85546875" style="1" customWidth="1"/>
    <col min="2565" max="2565" width="14.7109375" style="1" customWidth="1"/>
    <col min="2566" max="2566" width="6.42578125" style="1" customWidth="1"/>
    <col min="2567" max="2567" width="14.5703125" style="1" customWidth="1"/>
    <col min="2568" max="2568" width="5.85546875" style="1" customWidth="1"/>
    <col min="2569" max="2569" width="14.5703125" style="1" customWidth="1"/>
    <col min="2570" max="2570" width="3" style="1" customWidth="1"/>
    <col min="2571" max="2571" width="14.85546875" style="1" customWidth="1"/>
    <col min="2572" max="2572" width="5.42578125" style="1" customWidth="1"/>
    <col min="2573" max="2573" width="6.42578125" style="1" customWidth="1"/>
    <col min="2574" max="2574" width="12.28515625" style="1" bestFit="1" customWidth="1"/>
    <col min="2575" max="2815" width="9.140625" style="1"/>
    <col min="2816" max="2816" width="2.5703125" style="1" customWidth="1"/>
    <col min="2817" max="2817" width="7.42578125" style="1" customWidth="1"/>
    <col min="2818" max="2818" width="11.85546875" style="1" customWidth="1"/>
    <col min="2819" max="2819" width="9.140625" style="1"/>
    <col min="2820" max="2820" width="10.85546875" style="1" customWidth="1"/>
    <col min="2821" max="2821" width="14.7109375" style="1" customWidth="1"/>
    <col min="2822" max="2822" width="6.42578125" style="1" customWidth="1"/>
    <col min="2823" max="2823" width="14.5703125" style="1" customWidth="1"/>
    <col min="2824" max="2824" width="5.85546875" style="1" customWidth="1"/>
    <col min="2825" max="2825" width="14.5703125" style="1" customWidth="1"/>
    <col min="2826" max="2826" width="3" style="1" customWidth="1"/>
    <col min="2827" max="2827" width="14.85546875" style="1" customWidth="1"/>
    <col min="2828" max="2828" width="5.42578125" style="1" customWidth="1"/>
    <col min="2829" max="2829" width="6.42578125" style="1" customWidth="1"/>
    <col min="2830" max="2830" width="12.28515625" style="1" bestFit="1" customWidth="1"/>
    <col min="2831" max="3071" width="9.140625" style="1"/>
    <col min="3072" max="3072" width="2.5703125" style="1" customWidth="1"/>
    <col min="3073" max="3073" width="7.42578125" style="1" customWidth="1"/>
    <col min="3074" max="3074" width="11.85546875" style="1" customWidth="1"/>
    <col min="3075" max="3075" width="9.140625" style="1"/>
    <col min="3076" max="3076" width="10.85546875" style="1" customWidth="1"/>
    <col min="3077" max="3077" width="14.7109375" style="1" customWidth="1"/>
    <col min="3078" max="3078" width="6.42578125" style="1" customWidth="1"/>
    <col min="3079" max="3079" width="14.5703125" style="1" customWidth="1"/>
    <col min="3080" max="3080" width="5.85546875" style="1" customWidth="1"/>
    <col min="3081" max="3081" width="14.5703125" style="1" customWidth="1"/>
    <col min="3082" max="3082" width="3" style="1" customWidth="1"/>
    <col min="3083" max="3083" width="14.85546875" style="1" customWidth="1"/>
    <col min="3084" max="3084" width="5.42578125" style="1" customWidth="1"/>
    <col min="3085" max="3085" width="6.42578125" style="1" customWidth="1"/>
    <col min="3086" max="3086" width="12.28515625" style="1" bestFit="1" customWidth="1"/>
    <col min="3087" max="3327" width="9.140625" style="1"/>
    <col min="3328" max="3328" width="2.5703125" style="1" customWidth="1"/>
    <col min="3329" max="3329" width="7.42578125" style="1" customWidth="1"/>
    <col min="3330" max="3330" width="11.85546875" style="1" customWidth="1"/>
    <col min="3331" max="3331" width="9.140625" style="1"/>
    <col min="3332" max="3332" width="10.85546875" style="1" customWidth="1"/>
    <col min="3333" max="3333" width="14.7109375" style="1" customWidth="1"/>
    <col min="3334" max="3334" width="6.42578125" style="1" customWidth="1"/>
    <col min="3335" max="3335" width="14.5703125" style="1" customWidth="1"/>
    <col min="3336" max="3336" width="5.85546875" style="1" customWidth="1"/>
    <col min="3337" max="3337" width="14.5703125" style="1" customWidth="1"/>
    <col min="3338" max="3338" width="3" style="1" customWidth="1"/>
    <col min="3339" max="3339" width="14.85546875" style="1" customWidth="1"/>
    <col min="3340" max="3340" width="5.42578125" style="1" customWidth="1"/>
    <col min="3341" max="3341" width="6.42578125" style="1" customWidth="1"/>
    <col min="3342" max="3342" width="12.28515625" style="1" bestFit="1" customWidth="1"/>
    <col min="3343" max="3583" width="9.140625" style="1"/>
    <col min="3584" max="3584" width="2.5703125" style="1" customWidth="1"/>
    <col min="3585" max="3585" width="7.42578125" style="1" customWidth="1"/>
    <col min="3586" max="3586" width="11.85546875" style="1" customWidth="1"/>
    <col min="3587" max="3587" width="9.140625" style="1"/>
    <col min="3588" max="3588" width="10.85546875" style="1" customWidth="1"/>
    <col min="3589" max="3589" width="14.7109375" style="1" customWidth="1"/>
    <col min="3590" max="3590" width="6.42578125" style="1" customWidth="1"/>
    <col min="3591" max="3591" width="14.5703125" style="1" customWidth="1"/>
    <col min="3592" max="3592" width="5.85546875" style="1" customWidth="1"/>
    <col min="3593" max="3593" width="14.5703125" style="1" customWidth="1"/>
    <col min="3594" max="3594" width="3" style="1" customWidth="1"/>
    <col min="3595" max="3595" width="14.85546875" style="1" customWidth="1"/>
    <col min="3596" max="3596" width="5.42578125" style="1" customWidth="1"/>
    <col min="3597" max="3597" width="6.42578125" style="1" customWidth="1"/>
    <col min="3598" max="3598" width="12.28515625" style="1" bestFit="1" customWidth="1"/>
    <col min="3599" max="3839" width="9.140625" style="1"/>
    <col min="3840" max="3840" width="2.5703125" style="1" customWidth="1"/>
    <col min="3841" max="3841" width="7.42578125" style="1" customWidth="1"/>
    <col min="3842" max="3842" width="11.85546875" style="1" customWidth="1"/>
    <col min="3843" max="3843" width="9.140625" style="1"/>
    <col min="3844" max="3844" width="10.85546875" style="1" customWidth="1"/>
    <col min="3845" max="3845" width="14.7109375" style="1" customWidth="1"/>
    <col min="3846" max="3846" width="6.42578125" style="1" customWidth="1"/>
    <col min="3847" max="3847" width="14.5703125" style="1" customWidth="1"/>
    <col min="3848" max="3848" width="5.85546875" style="1" customWidth="1"/>
    <col min="3849" max="3849" width="14.5703125" style="1" customWidth="1"/>
    <col min="3850" max="3850" width="3" style="1" customWidth="1"/>
    <col min="3851" max="3851" width="14.85546875" style="1" customWidth="1"/>
    <col min="3852" max="3852" width="5.42578125" style="1" customWidth="1"/>
    <col min="3853" max="3853" width="6.42578125" style="1" customWidth="1"/>
    <col min="3854" max="3854" width="12.28515625" style="1" bestFit="1" customWidth="1"/>
    <col min="3855" max="4095" width="9.140625" style="1"/>
    <col min="4096" max="4096" width="2.5703125" style="1" customWidth="1"/>
    <col min="4097" max="4097" width="7.42578125" style="1" customWidth="1"/>
    <col min="4098" max="4098" width="11.85546875" style="1" customWidth="1"/>
    <col min="4099" max="4099" width="9.140625" style="1"/>
    <col min="4100" max="4100" width="10.85546875" style="1" customWidth="1"/>
    <col min="4101" max="4101" width="14.7109375" style="1" customWidth="1"/>
    <col min="4102" max="4102" width="6.42578125" style="1" customWidth="1"/>
    <col min="4103" max="4103" width="14.5703125" style="1" customWidth="1"/>
    <col min="4104" max="4104" width="5.85546875" style="1" customWidth="1"/>
    <col min="4105" max="4105" width="14.5703125" style="1" customWidth="1"/>
    <col min="4106" max="4106" width="3" style="1" customWidth="1"/>
    <col min="4107" max="4107" width="14.85546875" style="1" customWidth="1"/>
    <col min="4108" max="4108" width="5.42578125" style="1" customWidth="1"/>
    <col min="4109" max="4109" width="6.42578125" style="1" customWidth="1"/>
    <col min="4110" max="4110" width="12.28515625" style="1" bestFit="1" customWidth="1"/>
    <col min="4111" max="4351" width="9.140625" style="1"/>
    <col min="4352" max="4352" width="2.5703125" style="1" customWidth="1"/>
    <col min="4353" max="4353" width="7.42578125" style="1" customWidth="1"/>
    <col min="4354" max="4354" width="11.85546875" style="1" customWidth="1"/>
    <col min="4355" max="4355" width="9.140625" style="1"/>
    <col min="4356" max="4356" width="10.85546875" style="1" customWidth="1"/>
    <col min="4357" max="4357" width="14.7109375" style="1" customWidth="1"/>
    <col min="4358" max="4358" width="6.42578125" style="1" customWidth="1"/>
    <col min="4359" max="4359" width="14.5703125" style="1" customWidth="1"/>
    <col min="4360" max="4360" width="5.85546875" style="1" customWidth="1"/>
    <col min="4361" max="4361" width="14.5703125" style="1" customWidth="1"/>
    <col min="4362" max="4362" width="3" style="1" customWidth="1"/>
    <col min="4363" max="4363" width="14.85546875" style="1" customWidth="1"/>
    <col min="4364" max="4364" width="5.42578125" style="1" customWidth="1"/>
    <col min="4365" max="4365" width="6.42578125" style="1" customWidth="1"/>
    <col min="4366" max="4366" width="12.28515625" style="1" bestFit="1" customWidth="1"/>
    <col min="4367" max="4607" width="9.140625" style="1"/>
    <col min="4608" max="4608" width="2.5703125" style="1" customWidth="1"/>
    <col min="4609" max="4609" width="7.42578125" style="1" customWidth="1"/>
    <col min="4610" max="4610" width="11.85546875" style="1" customWidth="1"/>
    <col min="4611" max="4611" width="9.140625" style="1"/>
    <col min="4612" max="4612" width="10.85546875" style="1" customWidth="1"/>
    <col min="4613" max="4613" width="14.7109375" style="1" customWidth="1"/>
    <col min="4614" max="4614" width="6.42578125" style="1" customWidth="1"/>
    <col min="4615" max="4615" width="14.5703125" style="1" customWidth="1"/>
    <col min="4616" max="4616" width="5.85546875" style="1" customWidth="1"/>
    <col min="4617" max="4617" width="14.5703125" style="1" customWidth="1"/>
    <col min="4618" max="4618" width="3" style="1" customWidth="1"/>
    <col min="4619" max="4619" width="14.85546875" style="1" customWidth="1"/>
    <col min="4620" max="4620" width="5.42578125" style="1" customWidth="1"/>
    <col min="4621" max="4621" width="6.42578125" style="1" customWidth="1"/>
    <col min="4622" max="4622" width="12.28515625" style="1" bestFit="1" customWidth="1"/>
    <col min="4623" max="4863" width="9.140625" style="1"/>
    <col min="4864" max="4864" width="2.5703125" style="1" customWidth="1"/>
    <col min="4865" max="4865" width="7.42578125" style="1" customWidth="1"/>
    <col min="4866" max="4866" width="11.85546875" style="1" customWidth="1"/>
    <col min="4867" max="4867" width="9.140625" style="1"/>
    <col min="4868" max="4868" width="10.85546875" style="1" customWidth="1"/>
    <col min="4869" max="4869" width="14.7109375" style="1" customWidth="1"/>
    <col min="4870" max="4870" width="6.42578125" style="1" customWidth="1"/>
    <col min="4871" max="4871" width="14.5703125" style="1" customWidth="1"/>
    <col min="4872" max="4872" width="5.85546875" style="1" customWidth="1"/>
    <col min="4873" max="4873" width="14.5703125" style="1" customWidth="1"/>
    <col min="4874" max="4874" width="3" style="1" customWidth="1"/>
    <col min="4875" max="4875" width="14.85546875" style="1" customWidth="1"/>
    <col min="4876" max="4876" width="5.42578125" style="1" customWidth="1"/>
    <col min="4877" max="4877" width="6.42578125" style="1" customWidth="1"/>
    <col min="4878" max="4878" width="12.28515625" style="1" bestFit="1" customWidth="1"/>
    <col min="4879" max="5119" width="9.140625" style="1"/>
    <col min="5120" max="5120" width="2.5703125" style="1" customWidth="1"/>
    <col min="5121" max="5121" width="7.42578125" style="1" customWidth="1"/>
    <col min="5122" max="5122" width="11.85546875" style="1" customWidth="1"/>
    <col min="5123" max="5123" width="9.140625" style="1"/>
    <col min="5124" max="5124" width="10.85546875" style="1" customWidth="1"/>
    <col min="5125" max="5125" width="14.7109375" style="1" customWidth="1"/>
    <col min="5126" max="5126" width="6.42578125" style="1" customWidth="1"/>
    <col min="5127" max="5127" width="14.5703125" style="1" customWidth="1"/>
    <col min="5128" max="5128" width="5.85546875" style="1" customWidth="1"/>
    <col min="5129" max="5129" width="14.5703125" style="1" customWidth="1"/>
    <col min="5130" max="5130" width="3" style="1" customWidth="1"/>
    <col min="5131" max="5131" width="14.85546875" style="1" customWidth="1"/>
    <col min="5132" max="5132" width="5.42578125" style="1" customWidth="1"/>
    <col min="5133" max="5133" width="6.42578125" style="1" customWidth="1"/>
    <col min="5134" max="5134" width="12.28515625" style="1" bestFit="1" customWidth="1"/>
    <col min="5135" max="5375" width="9.140625" style="1"/>
    <col min="5376" max="5376" width="2.5703125" style="1" customWidth="1"/>
    <col min="5377" max="5377" width="7.42578125" style="1" customWidth="1"/>
    <col min="5378" max="5378" width="11.85546875" style="1" customWidth="1"/>
    <col min="5379" max="5379" width="9.140625" style="1"/>
    <col min="5380" max="5380" width="10.85546875" style="1" customWidth="1"/>
    <col min="5381" max="5381" width="14.7109375" style="1" customWidth="1"/>
    <col min="5382" max="5382" width="6.42578125" style="1" customWidth="1"/>
    <col min="5383" max="5383" width="14.5703125" style="1" customWidth="1"/>
    <col min="5384" max="5384" width="5.85546875" style="1" customWidth="1"/>
    <col min="5385" max="5385" width="14.5703125" style="1" customWidth="1"/>
    <col min="5386" max="5386" width="3" style="1" customWidth="1"/>
    <col min="5387" max="5387" width="14.85546875" style="1" customWidth="1"/>
    <col min="5388" max="5388" width="5.42578125" style="1" customWidth="1"/>
    <col min="5389" max="5389" width="6.42578125" style="1" customWidth="1"/>
    <col min="5390" max="5390" width="12.28515625" style="1" bestFit="1" customWidth="1"/>
    <col min="5391" max="5631" width="9.140625" style="1"/>
    <col min="5632" max="5632" width="2.5703125" style="1" customWidth="1"/>
    <col min="5633" max="5633" width="7.42578125" style="1" customWidth="1"/>
    <col min="5634" max="5634" width="11.85546875" style="1" customWidth="1"/>
    <col min="5635" max="5635" width="9.140625" style="1"/>
    <col min="5636" max="5636" width="10.85546875" style="1" customWidth="1"/>
    <col min="5637" max="5637" width="14.7109375" style="1" customWidth="1"/>
    <col min="5638" max="5638" width="6.42578125" style="1" customWidth="1"/>
    <col min="5639" max="5639" width="14.5703125" style="1" customWidth="1"/>
    <col min="5640" max="5640" width="5.85546875" style="1" customWidth="1"/>
    <col min="5641" max="5641" width="14.5703125" style="1" customWidth="1"/>
    <col min="5642" max="5642" width="3" style="1" customWidth="1"/>
    <col min="5643" max="5643" width="14.85546875" style="1" customWidth="1"/>
    <col min="5644" max="5644" width="5.42578125" style="1" customWidth="1"/>
    <col min="5645" max="5645" width="6.42578125" style="1" customWidth="1"/>
    <col min="5646" max="5646" width="12.28515625" style="1" bestFit="1" customWidth="1"/>
    <col min="5647" max="5887" width="9.140625" style="1"/>
    <col min="5888" max="5888" width="2.5703125" style="1" customWidth="1"/>
    <col min="5889" max="5889" width="7.42578125" style="1" customWidth="1"/>
    <col min="5890" max="5890" width="11.85546875" style="1" customWidth="1"/>
    <col min="5891" max="5891" width="9.140625" style="1"/>
    <col min="5892" max="5892" width="10.85546875" style="1" customWidth="1"/>
    <col min="5893" max="5893" width="14.7109375" style="1" customWidth="1"/>
    <col min="5894" max="5894" width="6.42578125" style="1" customWidth="1"/>
    <col min="5895" max="5895" width="14.5703125" style="1" customWidth="1"/>
    <col min="5896" max="5896" width="5.85546875" style="1" customWidth="1"/>
    <col min="5897" max="5897" width="14.5703125" style="1" customWidth="1"/>
    <col min="5898" max="5898" width="3" style="1" customWidth="1"/>
    <col min="5899" max="5899" width="14.85546875" style="1" customWidth="1"/>
    <col min="5900" max="5900" width="5.42578125" style="1" customWidth="1"/>
    <col min="5901" max="5901" width="6.42578125" style="1" customWidth="1"/>
    <col min="5902" max="5902" width="12.28515625" style="1" bestFit="1" customWidth="1"/>
    <col min="5903" max="6143" width="9.140625" style="1"/>
    <col min="6144" max="6144" width="2.5703125" style="1" customWidth="1"/>
    <col min="6145" max="6145" width="7.42578125" style="1" customWidth="1"/>
    <col min="6146" max="6146" width="11.85546875" style="1" customWidth="1"/>
    <col min="6147" max="6147" width="9.140625" style="1"/>
    <col min="6148" max="6148" width="10.85546875" style="1" customWidth="1"/>
    <col min="6149" max="6149" width="14.7109375" style="1" customWidth="1"/>
    <col min="6150" max="6150" width="6.42578125" style="1" customWidth="1"/>
    <col min="6151" max="6151" width="14.5703125" style="1" customWidth="1"/>
    <col min="6152" max="6152" width="5.85546875" style="1" customWidth="1"/>
    <col min="6153" max="6153" width="14.5703125" style="1" customWidth="1"/>
    <col min="6154" max="6154" width="3" style="1" customWidth="1"/>
    <col min="6155" max="6155" width="14.85546875" style="1" customWidth="1"/>
    <col min="6156" max="6156" width="5.42578125" style="1" customWidth="1"/>
    <col min="6157" max="6157" width="6.42578125" style="1" customWidth="1"/>
    <col min="6158" max="6158" width="12.28515625" style="1" bestFit="1" customWidth="1"/>
    <col min="6159" max="6399" width="9.140625" style="1"/>
    <col min="6400" max="6400" width="2.5703125" style="1" customWidth="1"/>
    <col min="6401" max="6401" width="7.42578125" style="1" customWidth="1"/>
    <col min="6402" max="6402" width="11.85546875" style="1" customWidth="1"/>
    <col min="6403" max="6403" width="9.140625" style="1"/>
    <col min="6404" max="6404" width="10.85546875" style="1" customWidth="1"/>
    <col min="6405" max="6405" width="14.7109375" style="1" customWidth="1"/>
    <col min="6406" max="6406" width="6.42578125" style="1" customWidth="1"/>
    <col min="6407" max="6407" width="14.5703125" style="1" customWidth="1"/>
    <col min="6408" max="6408" width="5.85546875" style="1" customWidth="1"/>
    <col min="6409" max="6409" width="14.5703125" style="1" customWidth="1"/>
    <col min="6410" max="6410" width="3" style="1" customWidth="1"/>
    <col min="6411" max="6411" width="14.85546875" style="1" customWidth="1"/>
    <col min="6412" max="6412" width="5.42578125" style="1" customWidth="1"/>
    <col min="6413" max="6413" width="6.42578125" style="1" customWidth="1"/>
    <col min="6414" max="6414" width="12.28515625" style="1" bestFit="1" customWidth="1"/>
    <col min="6415" max="6655" width="9.140625" style="1"/>
    <col min="6656" max="6656" width="2.5703125" style="1" customWidth="1"/>
    <col min="6657" max="6657" width="7.42578125" style="1" customWidth="1"/>
    <col min="6658" max="6658" width="11.85546875" style="1" customWidth="1"/>
    <col min="6659" max="6659" width="9.140625" style="1"/>
    <col min="6660" max="6660" width="10.85546875" style="1" customWidth="1"/>
    <col min="6661" max="6661" width="14.7109375" style="1" customWidth="1"/>
    <col min="6662" max="6662" width="6.42578125" style="1" customWidth="1"/>
    <col min="6663" max="6663" width="14.5703125" style="1" customWidth="1"/>
    <col min="6664" max="6664" width="5.85546875" style="1" customWidth="1"/>
    <col min="6665" max="6665" width="14.5703125" style="1" customWidth="1"/>
    <col min="6666" max="6666" width="3" style="1" customWidth="1"/>
    <col min="6667" max="6667" width="14.85546875" style="1" customWidth="1"/>
    <col min="6668" max="6668" width="5.42578125" style="1" customWidth="1"/>
    <col min="6669" max="6669" width="6.42578125" style="1" customWidth="1"/>
    <col min="6670" max="6670" width="12.28515625" style="1" bestFit="1" customWidth="1"/>
    <col min="6671" max="6911" width="9.140625" style="1"/>
    <col min="6912" max="6912" width="2.5703125" style="1" customWidth="1"/>
    <col min="6913" max="6913" width="7.42578125" style="1" customWidth="1"/>
    <col min="6914" max="6914" width="11.85546875" style="1" customWidth="1"/>
    <col min="6915" max="6915" width="9.140625" style="1"/>
    <col min="6916" max="6916" width="10.85546875" style="1" customWidth="1"/>
    <col min="6917" max="6917" width="14.7109375" style="1" customWidth="1"/>
    <col min="6918" max="6918" width="6.42578125" style="1" customWidth="1"/>
    <col min="6919" max="6919" width="14.5703125" style="1" customWidth="1"/>
    <col min="6920" max="6920" width="5.85546875" style="1" customWidth="1"/>
    <col min="6921" max="6921" width="14.5703125" style="1" customWidth="1"/>
    <col min="6922" max="6922" width="3" style="1" customWidth="1"/>
    <col min="6923" max="6923" width="14.85546875" style="1" customWidth="1"/>
    <col min="6924" max="6924" width="5.42578125" style="1" customWidth="1"/>
    <col min="6925" max="6925" width="6.42578125" style="1" customWidth="1"/>
    <col min="6926" max="6926" width="12.28515625" style="1" bestFit="1" customWidth="1"/>
    <col min="6927" max="7167" width="9.140625" style="1"/>
    <col min="7168" max="7168" width="2.5703125" style="1" customWidth="1"/>
    <col min="7169" max="7169" width="7.42578125" style="1" customWidth="1"/>
    <col min="7170" max="7170" width="11.85546875" style="1" customWidth="1"/>
    <col min="7171" max="7171" width="9.140625" style="1"/>
    <col min="7172" max="7172" width="10.85546875" style="1" customWidth="1"/>
    <col min="7173" max="7173" width="14.7109375" style="1" customWidth="1"/>
    <col min="7174" max="7174" width="6.42578125" style="1" customWidth="1"/>
    <col min="7175" max="7175" width="14.5703125" style="1" customWidth="1"/>
    <col min="7176" max="7176" width="5.85546875" style="1" customWidth="1"/>
    <col min="7177" max="7177" width="14.5703125" style="1" customWidth="1"/>
    <col min="7178" max="7178" width="3" style="1" customWidth="1"/>
    <col min="7179" max="7179" width="14.85546875" style="1" customWidth="1"/>
    <col min="7180" max="7180" width="5.42578125" style="1" customWidth="1"/>
    <col min="7181" max="7181" width="6.42578125" style="1" customWidth="1"/>
    <col min="7182" max="7182" width="12.28515625" style="1" bestFit="1" customWidth="1"/>
    <col min="7183" max="7423" width="9.140625" style="1"/>
    <col min="7424" max="7424" width="2.5703125" style="1" customWidth="1"/>
    <col min="7425" max="7425" width="7.42578125" style="1" customWidth="1"/>
    <col min="7426" max="7426" width="11.85546875" style="1" customWidth="1"/>
    <col min="7427" max="7427" width="9.140625" style="1"/>
    <col min="7428" max="7428" width="10.85546875" style="1" customWidth="1"/>
    <col min="7429" max="7429" width="14.7109375" style="1" customWidth="1"/>
    <col min="7430" max="7430" width="6.42578125" style="1" customWidth="1"/>
    <col min="7431" max="7431" width="14.5703125" style="1" customWidth="1"/>
    <col min="7432" max="7432" width="5.85546875" style="1" customWidth="1"/>
    <col min="7433" max="7433" width="14.5703125" style="1" customWidth="1"/>
    <col min="7434" max="7434" width="3" style="1" customWidth="1"/>
    <col min="7435" max="7435" width="14.85546875" style="1" customWidth="1"/>
    <col min="7436" max="7436" width="5.42578125" style="1" customWidth="1"/>
    <col min="7437" max="7437" width="6.42578125" style="1" customWidth="1"/>
    <col min="7438" max="7438" width="12.28515625" style="1" bestFit="1" customWidth="1"/>
    <col min="7439" max="7679" width="9.140625" style="1"/>
    <col min="7680" max="7680" width="2.5703125" style="1" customWidth="1"/>
    <col min="7681" max="7681" width="7.42578125" style="1" customWidth="1"/>
    <col min="7682" max="7682" width="11.85546875" style="1" customWidth="1"/>
    <col min="7683" max="7683" width="9.140625" style="1"/>
    <col min="7684" max="7684" width="10.85546875" style="1" customWidth="1"/>
    <col min="7685" max="7685" width="14.7109375" style="1" customWidth="1"/>
    <col min="7686" max="7686" width="6.42578125" style="1" customWidth="1"/>
    <col min="7687" max="7687" width="14.5703125" style="1" customWidth="1"/>
    <col min="7688" max="7688" width="5.85546875" style="1" customWidth="1"/>
    <col min="7689" max="7689" width="14.5703125" style="1" customWidth="1"/>
    <col min="7690" max="7690" width="3" style="1" customWidth="1"/>
    <col min="7691" max="7691" width="14.85546875" style="1" customWidth="1"/>
    <col min="7692" max="7692" width="5.42578125" style="1" customWidth="1"/>
    <col min="7693" max="7693" width="6.42578125" style="1" customWidth="1"/>
    <col min="7694" max="7694" width="12.28515625" style="1" bestFit="1" customWidth="1"/>
    <col min="7695" max="7935" width="9.140625" style="1"/>
    <col min="7936" max="7936" width="2.5703125" style="1" customWidth="1"/>
    <col min="7937" max="7937" width="7.42578125" style="1" customWidth="1"/>
    <col min="7938" max="7938" width="11.85546875" style="1" customWidth="1"/>
    <col min="7939" max="7939" width="9.140625" style="1"/>
    <col min="7940" max="7940" width="10.85546875" style="1" customWidth="1"/>
    <col min="7941" max="7941" width="14.7109375" style="1" customWidth="1"/>
    <col min="7942" max="7942" width="6.42578125" style="1" customWidth="1"/>
    <col min="7943" max="7943" width="14.5703125" style="1" customWidth="1"/>
    <col min="7944" max="7944" width="5.85546875" style="1" customWidth="1"/>
    <col min="7945" max="7945" width="14.5703125" style="1" customWidth="1"/>
    <col min="7946" max="7946" width="3" style="1" customWidth="1"/>
    <col min="7947" max="7947" width="14.85546875" style="1" customWidth="1"/>
    <col min="7948" max="7948" width="5.42578125" style="1" customWidth="1"/>
    <col min="7949" max="7949" width="6.42578125" style="1" customWidth="1"/>
    <col min="7950" max="7950" width="12.28515625" style="1" bestFit="1" customWidth="1"/>
    <col min="7951" max="8191" width="9.140625" style="1"/>
    <col min="8192" max="8192" width="2.5703125" style="1" customWidth="1"/>
    <col min="8193" max="8193" width="7.42578125" style="1" customWidth="1"/>
    <col min="8194" max="8194" width="11.85546875" style="1" customWidth="1"/>
    <col min="8195" max="8195" width="9.140625" style="1"/>
    <col min="8196" max="8196" width="10.85546875" style="1" customWidth="1"/>
    <col min="8197" max="8197" width="14.7109375" style="1" customWidth="1"/>
    <col min="8198" max="8198" width="6.42578125" style="1" customWidth="1"/>
    <col min="8199" max="8199" width="14.5703125" style="1" customWidth="1"/>
    <col min="8200" max="8200" width="5.85546875" style="1" customWidth="1"/>
    <col min="8201" max="8201" width="14.5703125" style="1" customWidth="1"/>
    <col min="8202" max="8202" width="3" style="1" customWidth="1"/>
    <col min="8203" max="8203" width="14.85546875" style="1" customWidth="1"/>
    <col min="8204" max="8204" width="5.42578125" style="1" customWidth="1"/>
    <col min="8205" max="8205" width="6.42578125" style="1" customWidth="1"/>
    <col min="8206" max="8206" width="12.28515625" style="1" bestFit="1" customWidth="1"/>
    <col min="8207" max="8447" width="9.140625" style="1"/>
    <col min="8448" max="8448" width="2.5703125" style="1" customWidth="1"/>
    <col min="8449" max="8449" width="7.42578125" style="1" customWidth="1"/>
    <col min="8450" max="8450" width="11.85546875" style="1" customWidth="1"/>
    <col min="8451" max="8451" width="9.140625" style="1"/>
    <col min="8452" max="8452" width="10.85546875" style="1" customWidth="1"/>
    <col min="8453" max="8453" width="14.7109375" style="1" customWidth="1"/>
    <col min="8454" max="8454" width="6.42578125" style="1" customWidth="1"/>
    <col min="8455" max="8455" width="14.5703125" style="1" customWidth="1"/>
    <col min="8456" max="8456" width="5.85546875" style="1" customWidth="1"/>
    <col min="8457" max="8457" width="14.5703125" style="1" customWidth="1"/>
    <col min="8458" max="8458" width="3" style="1" customWidth="1"/>
    <col min="8459" max="8459" width="14.85546875" style="1" customWidth="1"/>
    <col min="8460" max="8460" width="5.42578125" style="1" customWidth="1"/>
    <col min="8461" max="8461" width="6.42578125" style="1" customWidth="1"/>
    <col min="8462" max="8462" width="12.28515625" style="1" bestFit="1" customWidth="1"/>
    <col min="8463" max="8703" width="9.140625" style="1"/>
    <col min="8704" max="8704" width="2.5703125" style="1" customWidth="1"/>
    <col min="8705" max="8705" width="7.42578125" style="1" customWidth="1"/>
    <col min="8706" max="8706" width="11.85546875" style="1" customWidth="1"/>
    <col min="8707" max="8707" width="9.140625" style="1"/>
    <col min="8708" max="8708" width="10.85546875" style="1" customWidth="1"/>
    <col min="8709" max="8709" width="14.7109375" style="1" customWidth="1"/>
    <col min="8710" max="8710" width="6.42578125" style="1" customWidth="1"/>
    <col min="8711" max="8711" width="14.5703125" style="1" customWidth="1"/>
    <col min="8712" max="8712" width="5.85546875" style="1" customWidth="1"/>
    <col min="8713" max="8713" width="14.5703125" style="1" customWidth="1"/>
    <col min="8714" max="8714" width="3" style="1" customWidth="1"/>
    <col min="8715" max="8715" width="14.85546875" style="1" customWidth="1"/>
    <col min="8716" max="8716" width="5.42578125" style="1" customWidth="1"/>
    <col min="8717" max="8717" width="6.42578125" style="1" customWidth="1"/>
    <col min="8718" max="8718" width="12.28515625" style="1" bestFit="1" customWidth="1"/>
    <col min="8719" max="8959" width="9.140625" style="1"/>
    <col min="8960" max="8960" width="2.5703125" style="1" customWidth="1"/>
    <col min="8961" max="8961" width="7.42578125" style="1" customWidth="1"/>
    <col min="8962" max="8962" width="11.85546875" style="1" customWidth="1"/>
    <col min="8963" max="8963" width="9.140625" style="1"/>
    <col min="8964" max="8964" width="10.85546875" style="1" customWidth="1"/>
    <col min="8965" max="8965" width="14.7109375" style="1" customWidth="1"/>
    <col min="8966" max="8966" width="6.42578125" style="1" customWidth="1"/>
    <col min="8967" max="8967" width="14.5703125" style="1" customWidth="1"/>
    <col min="8968" max="8968" width="5.85546875" style="1" customWidth="1"/>
    <col min="8969" max="8969" width="14.5703125" style="1" customWidth="1"/>
    <col min="8970" max="8970" width="3" style="1" customWidth="1"/>
    <col min="8971" max="8971" width="14.85546875" style="1" customWidth="1"/>
    <col min="8972" max="8972" width="5.42578125" style="1" customWidth="1"/>
    <col min="8973" max="8973" width="6.42578125" style="1" customWidth="1"/>
    <col min="8974" max="8974" width="12.28515625" style="1" bestFit="1" customWidth="1"/>
    <col min="8975" max="9215" width="9.140625" style="1"/>
    <col min="9216" max="9216" width="2.5703125" style="1" customWidth="1"/>
    <col min="9217" max="9217" width="7.42578125" style="1" customWidth="1"/>
    <col min="9218" max="9218" width="11.85546875" style="1" customWidth="1"/>
    <col min="9219" max="9219" width="9.140625" style="1"/>
    <col min="9220" max="9220" width="10.85546875" style="1" customWidth="1"/>
    <col min="9221" max="9221" width="14.7109375" style="1" customWidth="1"/>
    <col min="9222" max="9222" width="6.42578125" style="1" customWidth="1"/>
    <col min="9223" max="9223" width="14.5703125" style="1" customWidth="1"/>
    <col min="9224" max="9224" width="5.85546875" style="1" customWidth="1"/>
    <col min="9225" max="9225" width="14.5703125" style="1" customWidth="1"/>
    <col min="9226" max="9226" width="3" style="1" customWidth="1"/>
    <col min="9227" max="9227" width="14.85546875" style="1" customWidth="1"/>
    <col min="9228" max="9228" width="5.42578125" style="1" customWidth="1"/>
    <col min="9229" max="9229" width="6.42578125" style="1" customWidth="1"/>
    <col min="9230" max="9230" width="12.28515625" style="1" bestFit="1" customWidth="1"/>
    <col min="9231" max="9471" width="9.140625" style="1"/>
    <col min="9472" max="9472" width="2.5703125" style="1" customWidth="1"/>
    <col min="9473" max="9473" width="7.42578125" style="1" customWidth="1"/>
    <col min="9474" max="9474" width="11.85546875" style="1" customWidth="1"/>
    <col min="9475" max="9475" width="9.140625" style="1"/>
    <col min="9476" max="9476" width="10.85546875" style="1" customWidth="1"/>
    <col min="9477" max="9477" width="14.7109375" style="1" customWidth="1"/>
    <col min="9478" max="9478" width="6.42578125" style="1" customWidth="1"/>
    <col min="9479" max="9479" width="14.5703125" style="1" customWidth="1"/>
    <col min="9480" max="9480" width="5.85546875" style="1" customWidth="1"/>
    <col min="9481" max="9481" width="14.5703125" style="1" customWidth="1"/>
    <col min="9482" max="9482" width="3" style="1" customWidth="1"/>
    <col min="9483" max="9483" width="14.85546875" style="1" customWidth="1"/>
    <col min="9484" max="9484" width="5.42578125" style="1" customWidth="1"/>
    <col min="9485" max="9485" width="6.42578125" style="1" customWidth="1"/>
    <col min="9486" max="9486" width="12.28515625" style="1" bestFit="1" customWidth="1"/>
    <col min="9487" max="9727" width="9.140625" style="1"/>
    <col min="9728" max="9728" width="2.5703125" style="1" customWidth="1"/>
    <col min="9729" max="9729" width="7.42578125" style="1" customWidth="1"/>
    <col min="9730" max="9730" width="11.85546875" style="1" customWidth="1"/>
    <col min="9731" max="9731" width="9.140625" style="1"/>
    <col min="9732" max="9732" width="10.85546875" style="1" customWidth="1"/>
    <col min="9733" max="9733" width="14.7109375" style="1" customWidth="1"/>
    <col min="9734" max="9734" width="6.42578125" style="1" customWidth="1"/>
    <col min="9735" max="9735" width="14.5703125" style="1" customWidth="1"/>
    <col min="9736" max="9736" width="5.85546875" style="1" customWidth="1"/>
    <col min="9737" max="9737" width="14.5703125" style="1" customWidth="1"/>
    <col min="9738" max="9738" width="3" style="1" customWidth="1"/>
    <col min="9739" max="9739" width="14.85546875" style="1" customWidth="1"/>
    <col min="9740" max="9740" width="5.42578125" style="1" customWidth="1"/>
    <col min="9741" max="9741" width="6.42578125" style="1" customWidth="1"/>
    <col min="9742" max="9742" width="12.28515625" style="1" bestFit="1" customWidth="1"/>
    <col min="9743" max="9983" width="9.140625" style="1"/>
    <col min="9984" max="9984" width="2.5703125" style="1" customWidth="1"/>
    <col min="9985" max="9985" width="7.42578125" style="1" customWidth="1"/>
    <col min="9986" max="9986" width="11.85546875" style="1" customWidth="1"/>
    <col min="9987" max="9987" width="9.140625" style="1"/>
    <col min="9988" max="9988" width="10.85546875" style="1" customWidth="1"/>
    <col min="9989" max="9989" width="14.7109375" style="1" customWidth="1"/>
    <col min="9990" max="9990" width="6.42578125" style="1" customWidth="1"/>
    <col min="9991" max="9991" width="14.5703125" style="1" customWidth="1"/>
    <col min="9992" max="9992" width="5.85546875" style="1" customWidth="1"/>
    <col min="9993" max="9993" width="14.5703125" style="1" customWidth="1"/>
    <col min="9994" max="9994" width="3" style="1" customWidth="1"/>
    <col min="9995" max="9995" width="14.85546875" style="1" customWidth="1"/>
    <col min="9996" max="9996" width="5.42578125" style="1" customWidth="1"/>
    <col min="9997" max="9997" width="6.42578125" style="1" customWidth="1"/>
    <col min="9998" max="9998" width="12.28515625" style="1" bestFit="1" customWidth="1"/>
    <col min="9999" max="10239" width="9.140625" style="1"/>
    <col min="10240" max="10240" width="2.5703125" style="1" customWidth="1"/>
    <col min="10241" max="10241" width="7.42578125" style="1" customWidth="1"/>
    <col min="10242" max="10242" width="11.85546875" style="1" customWidth="1"/>
    <col min="10243" max="10243" width="9.140625" style="1"/>
    <col min="10244" max="10244" width="10.85546875" style="1" customWidth="1"/>
    <col min="10245" max="10245" width="14.7109375" style="1" customWidth="1"/>
    <col min="10246" max="10246" width="6.42578125" style="1" customWidth="1"/>
    <col min="10247" max="10247" width="14.5703125" style="1" customWidth="1"/>
    <col min="10248" max="10248" width="5.85546875" style="1" customWidth="1"/>
    <col min="10249" max="10249" width="14.5703125" style="1" customWidth="1"/>
    <col min="10250" max="10250" width="3" style="1" customWidth="1"/>
    <col min="10251" max="10251" width="14.85546875" style="1" customWidth="1"/>
    <col min="10252" max="10252" width="5.42578125" style="1" customWidth="1"/>
    <col min="10253" max="10253" width="6.42578125" style="1" customWidth="1"/>
    <col min="10254" max="10254" width="12.28515625" style="1" bestFit="1" customWidth="1"/>
    <col min="10255" max="10495" width="9.140625" style="1"/>
    <col min="10496" max="10496" width="2.5703125" style="1" customWidth="1"/>
    <col min="10497" max="10497" width="7.42578125" style="1" customWidth="1"/>
    <col min="10498" max="10498" width="11.85546875" style="1" customWidth="1"/>
    <col min="10499" max="10499" width="9.140625" style="1"/>
    <col min="10500" max="10500" width="10.85546875" style="1" customWidth="1"/>
    <col min="10501" max="10501" width="14.7109375" style="1" customWidth="1"/>
    <col min="10502" max="10502" width="6.42578125" style="1" customWidth="1"/>
    <col min="10503" max="10503" width="14.5703125" style="1" customWidth="1"/>
    <col min="10504" max="10504" width="5.85546875" style="1" customWidth="1"/>
    <col min="10505" max="10505" width="14.5703125" style="1" customWidth="1"/>
    <col min="10506" max="10506" width="3" style="1" customWidth="1"/>
    <col min="10507" max="10507" width="14.85546875" style="1" customWidth="1"/>
    <col min="10508" max="10508" width="5.42578125" style="1" customWidth="1"/>
    <col min="10509" max="10509" width="6.42578125" style="1" customWidth="1"/>
    <col min="10510" max="10510" width="12.28515625" style="1" bestFit="1" customWidth="1"/>
    <col min="10511" max="10751" width="9.140625" style="1"/>
    <col min="10752" max="10752" width="2.5703125" style="1" customWidth="1"/>
    <col min="10753" max="10753" width="7.42578125" style="1" customWidth="1"/>
    <col min="10754" max="10754" width="11.85546875" style="1" customWidth="1"/>
    <col min="10755" max="10755" width="9.140625" style="1"/>
    <col min="10756" max="10756" width="10.85546875" style="1" customWidth="1"/>
    <col min="10757" max="10757" width="14.7109375" style="1" customWidth="1"/>
    <col min="10758" max="10758" width="6.42578125" style="1" customWidth="1"/>
    <col min="10759" max="10759" width="14.5703125" style="1" customWidth="1"/>
    <col min="10760" max="10760" width="5.85546875" style="1" customWidth="1"/>
    <col min="10761" max="10761" width="14.5703125" style="1" customWidth="1"/>
    <col min="10762" max="10762" width="3" style="1" customWidth="1"/>
    <col min="10763" max="10763" width="14.85546875" style="1" customWidth="1"/>
    <col min="10764" max="10764" width="5.42578125" style="1" customWidth="1"/>
    <col min="10765" max="10765" width="6.42578125" style="1" customWidth="1"/>
    <col min="10766" max="10766" width="12.28515625" style="1" bestFit="1" customWidth="1"/>
    <col min="10767" max="11007" width="9.140625" style="1"/>
    <col min="11008" max="11008" width="2.5703125" style="1" customWidth="1"/>
    <col min="11009" max="11009" width="7.42578125" style="1" customWidth="1"/>
    <col min="11010" max="11010" width="11.85546875" style="1" customWidth="1"/>
    <col min="11011" max="11011" width="9.140625" style="1"/>
    <col min="11012" max="11012" width="10.85546875" style="1" customWidth="1"/>
    <col min="11013" max="11013" width="14.7109375" style="1" customWidth="1"/>
    <col min="11014" max="11014" width="6.42578125" style="1" customWidth="1"/>
    <col min="11015" max="11015" width="14.5703125" style="1" customWidth="1"/>
    <col min="11016" max="11016" width="5.85546875" style="1" customWidth="1"/>
    <col min="11017" max="11017" width="14.5703125" style="1" customWidth="1"/>
    <col min="11018" max="11018" width="3" style="1" customWidth="1"/>
    <col min="11019" max="11019" width="14.85546875" style="1" customWidth="1"/>
    <col min="11020" max="11020" width="5.42578125" style="1" customWidth="1"/>
    <col min="11021" max="11021" width="6.42578125" style="1" customWidth="1"/>
    <col min="11022" max="11022" width="12.28515625" style="1" bestFit="1" customWidth="1"/>
    <col min="11023" max="11263" width="9.140625" style="1"/>
    <col min="11264" max="11264" width="2.5703125" style="1" customWidth="1"/>
    <col min="11265" max="11265" width="7.42578125" style="1" customWidth="1"/>
    <col min="11266" max="11266" width="11.85546875" style="1" customWidth="1"/>
    <col min="11267" max="11267" width="9.140625" style="1"/>
    <col min="11268" max="11268" width="10.85546875" style="1" customWidth="1"/>
    <col min="11269" max="11269" width="14.7109375" style="1" customWidth="1"/>
    <col min="11270" max="11270" width="6.42578125" style="1" customWidth="1"/>
    <col min="11271" max="11271" width="14.5703125" style="1" customWidth="1"/>
    <col min="11272" max="11272" width="5.85546875" style="1" customWidth="1"/>
    <col min="11273" max="11273" width="14.5703125" style="1" customWidth="1"/>
    <col min="11274" max="11274" width="3" style="1" customWidth="1"/>
    <col min="11275" max="11275" width="14.85546875" style="1" customWidth="1"/>
    <col min="11276" max="11276" width="5.42578125" style="1" customWidth="1"/>
    <col min="11277" max="11277" width="6.42578125" style="1" customWidth="1"/>
    <col min="11278" max="11278" width="12.28515625" style="1" bestFit="1" customWidth="1"/>
    <col min="11279" max="11519" width="9.140625" style="1"/>
    <col min="11520" max="11520" width="2.5703125" style="1" customWidth="1"/>
    <col min="11521" max="11521" width="7.42578125" style="1" customWidth="1"/>
    <col min="11522" max="11522" width="11.85546875" style="1" customWidth="1"/>
    <col min="11523" max="11523" width="9.140625" style="1"/>
    <col min="11524" max="11524" width="10.85546875" style="1" customWidth="1"/>
    <col min="11525" max="11525" width="14.7109375" style="1" customWidth="1"/>
    <col min="11526" max="11526" width="6.42578125" style="1" customWidth="1"/>
    <col min="11527" max="11527" width="14.5703125" style="1" customWidth="1"/>
    <col min="11528" max="11528" width="5.85546875" style="1" customWidth="1"/>
    <col min="11529" max="11529" width="14.5703125" style="1" customWidth="1"/>
    <col min="11530" max="11530" width="3" style="1" customWidth="1"/>
    <col min="11531" max="11531" width="14.85546875" style="1" customWidth="1"/>
    <col min="11532" max="11532" width="5.42578125" style="1" customWidth="1"/>
    <col min="11533" max="11533" width="6.42578125" style="1" customWidth="1"/>
    <col min="11534" max="11534" width="12.28515625" style="1" bestFit="1" customWidth="1"/>
    <col min="11535" max="11775" width="9.140625" style="1"/>
    <col min="11776" max="11776" width="2.5703125" style="1" customWidth="1"/>
    <col min="11777" max="11777" width="7.42578125" style="1" customWidth="1"/>
    <col min="11778" max="11778" width="11.85546875" style="1" customWidth="1"/>
    <col min="11779" max="11779" width="9.140625" style="1"/>
    <col min="11780" max="11780" width="10.85546875" style="1" customWidth="1"/>
    <col min="11781" max="11781" width="14.7109375" style="1" customWidth="1"/>
    <col min="11782" max="11782" width="6.42578125" style="1" customWidth="1"/>
    <col min="11783" max="11783" width="14.5703125" style="1" customWidth="1"/>
    <col min="11784" max="11784" width="5.85546875" style="1" customWidth="1"/>
    <col min="11785" max="11785" width="14.5703125" style="1" customWidth="1"/>
    <col min="11786" max="11786" width="3" style="1" customWidth="1"/>
    <col min="11787" max="11787" width="14.85546875" style="1" customWidth="1"/>
    <col min="11788" max="11788" width="5.42578125" style="1" customWidth="1"/>
    <col min="11789" max="11789" width="6.42578125" style="1" customWidth="1"/>
    <col min="11790" max="11790" width="12.28515625" style="1" bestFit="1" customWidth="1"/>
    <col min="11791" max="12031" width="9.140625" style="1"/>
    <col min="12032" max="12032" width="2.5703125" style="1" customWidth="1"/>
    <col min="12033" max="12033" width="7.42578125" style="1" customWidth="1"/>
    <col min="12034" max="12034" width="11.85546875" style="1" customWidth="1"/>
    <col min="12035" max="12035" width="9.140625" style="1"/>
    <col min="12036" max="12036" width="10.85546875" style="1" customWidth="1"/>
    <col min="12037" max="12037" width="14.7109375" style="1" customWidth="1"/>
    <col min="12038" max="12038" width="6.42578125" style="1" customWidth="1"/>
    <col min="12039" max="12039" width="14.5703125" style="1" customWidth="1"/>
    <col min="12040" max="12040" width="5.85546875" style="1" customWidth="1"/>
    <col min="12041" max="12041" width="14.5703125" style="1" customWidth="1"/>
    <col min="12042" max="12042" width="3" style="1" customWidth="1"/>
    <col min="12043" max="12043" width="14.85546875" style="1" customWidth="1"/>
    <col min="12044" max="12044" width="5.42578125" style="1" customWidth="1"/>
    <col min="12045" max="12045" width="6.42578125" style="1" customWidth="1"/>
    <col min="12046" max="12046" width="12.28515625" style="1" bestFit="1" customWidth="1"/>
    <col min="12047" max="12287" width="9.140625" style="1"/>
    <col min="12288" max="12288" width="2.5703125" style="1" customWidth="1"/>
    <col min="12289" max="12289" width="7.42578125" style="1" customWidth="1"/>
    <col min="12290" max="12290" width="11.85546875" style="1" customWidth="1"/>
    <col min="12291" max="12291" width="9.140625" style="1"/>
    <col min="12292" max="12292" width="10.85546875" style="1" customWidth="1"/>
    <col min="12293" max="12293" width="14.7109375" style="1" customWidth="1"/>
    <col min="12294" max="12294" width="6.42578125" style="1" customWidth="1"/>
    <col min="12295" max="12295" width="14.5703125" style="1" customWidth="1"/>
    <col min="12296" max="12296" width="5.85546875" style="1" customWidth="1"/>
    <col min="12297" max="12297" width="14.5703125" style="1" customWidth="1"/>
    <col min="12298" max="12298" width="3" style="1" customWidth="1"/>
    <col min="12299" max="12299" width="14.85546875" style="1" customWidth="1"/>
    <col min="12300" max="12300" width="5.42578125" style="1" customWidth="1"/>
    <col min="12301" max="12301" width="6.42578125" style="1" customWidth="1"/>
    <col min="12302" max="12302" width="12.28515625" style="1" bestFit="1" customWidth="1"/>
    <col min="12303" max="12543" width="9.140625" style="1"/>
    <col min="12544" max="12544" width="2.5703125" style="1" customWidth="1"/>
    <col min="12545" max="12545" width="7.42578125" style="1" customWidth="1"/>
    <col min="12546" max="12546" width="11.85546875" style="1" customWidth="1"/>
    <col min="12547" max="12547" width="9.140625" style="1"/>
    <col min="12548" max="12548" width="10.85546875" style="1" customWidth="1"/>
    <col min="12549" max="12549" width="14.7109375" style="1" customWidth="1"/>
    <col min="12550" max="12550" width="6.42578125" style="1" customWidth="1"/>
    <col min="12551" max="12551" width="14.5703125" style="1" customWidth="1"/>
    <col min="12552" max="12552" width="5.85546875" style="1" customWidth="1"/>
    <col min="12553" max="12553" width="14.5703125" style="1" customWidth="1"/>
    <col min="12554" max="12554" width="3" style="1" customWidth="1"/>
    <col min="12555" max="12555" width="14.85546875" style="1" customWidth="1"/>
    <col min="12556" max="12556" width="5.42578125" style="1" customWidth="1"/>
    <col min="12557" max="12557" width="6.42578125" style="1" customWidth="1"/>
    <col min="12558" max="12558" width="12.28515625" style="1" bestFit="1" customWidth="1"/>
    <col min="12559" max="12799" width="9.140625" style="1"/>
    <col min="12800" max="12800" width="2.5703125" style="1" customWidth="1"/>
    <col min="12801" max="12801" width="7.42578125" style="1" customWidth="1"/>
    <col min="12802" max="12802" width="11.85546875" style="1" customWidth="1"/>
    <col min="12803" max="12803" width="9.140625" style="1"/>
    <col min="12804" max="12804" width="10.85546875" style="1" customWidth="1"/>
    <col min="12805" max="12805" width="14.7109375" style="1" customWidth="1"/>
    <col min="12806" max="12806" width="6.42578125" style="1" customWidth="1"/>
    <col min="12807" max="12807" width="14.5703125" style="1" customWidth="1"/>
    <col min="12808" max="12808" width="5.85546875" style="1" customWidth="1"/>
    <col min="12809" max="12809" width="14.5703125" style="1" customWidth="1"/>
    <col min="12810" max="12810" width="3" style="1" customWidth="1"/>
    <col min="12811" max="12811" width="14.85546875" style="1" customWidth="1"/>
    <col min="12812" max="12812" width="5.42578125" style="1" customWidth="1"/>
    <col min="12813" max="12813" width="6.42578125" style="1" customWidth="1"/>
    <col min="12814" max="12814" width="12.28515625" style="1" bestFit="1" customWidth="1"/>
    <col min="12815" max="13055" width="9.140625" style="1"/>
    <col min="13056" max="13056" width="2.5703125" style="1" customWidth="1"/>
    <col min="13057" max="13057" width="7.42578125" style="1" customWidth="1"/>
    <col min="13058" max="13058" width="11.85546875" style="1" customWidth="1"/>
    <col min="13059" max="13059" width="9.140625" style="1"/>
    <col min="13060" max="13060" width="10.85546875" style="1" customWidth="1"/>
    <col min="13061" max="13061" width="14.7109375" style="1" customWidth="1"/>
    <col min="13062" max="13062" width="6.42578125" style="1" customWidth="1"/>
    <col min="13063" max="13063" width="14.5703125" style="1" customWidth="1"/>
    <col min="13064" max="13064" width="5.85546875" style="1" customWidth="1"/>
    <col min="13065" max="13065" width="14.5703125" style="1" customWidth="1"/>
    <col min="13066" max="13066" width="3" style="1" customWidth="1"/>
    <col min="13067" max="13067" width="14.85546875" style="1" customWidth="1"/>
    <col min="13068" max="13068" width="5.42578125" style="1" customWidth="1"/>
    <col min="13069" max="13069" width="6.42578125" style="1" customWidth="1"/>
    <col min="13070" max="13070" width="12.28515625" style="1" bestFit="1" customWidth="1"/>
    <col min="13071" max="13311" width="9.140625" style="1"/>
    <col min="13312" max="13312" width="2.5703125" style="1" customWidth="1"/>
    <col min="13313" max="13313" width="7.42578125" style="1" customWidth="1"/>
    <col min="13314" max="13314" width="11.85546875" style="1" customWidth="1"/>
    <col min="13315" max="13315" width="9.140625" style="1"/>
    <col min="13316" max="13316" width="10.85546875" style="1" customWidth="1"/>
    <col min="13317" max="13317" width="14.7109375" style="1" customWidth="1"/>
    <col min="13318" max="13318" width="6.42578125" style="1" customWidth="1"/>
    <col min="13319" max="13319" width="14.5703125" style="1" customWidth="1"/>
    <col min="13320" max="13320" width="5.85546875" style="1" customWidth="1"/>
    <col min="13321" max="13321" width="14.5703125" style="1" customWidth="1"/>
    <col min="13322" max="13322" width="3" style="1" customWidth="1"/>
    <col min="13323" max="13323" width="14.85546875" style="1" customWidth="1"/>
    <col min="13324" max="13324" width="5.42578125" style="1" customWidth="1"/>
    <col min="13325" max="13325" width="6.42578125" style="1" customWidth="1"/>
    <col min="13326" max="13326" width="12.28515625" style="1" bestFit="1" customWidth="1"/>
    <col min="13327" max="13567" width="9.140625" style="1"/>
    <col min="13568" max="13568" width="2.5703125" style="1" customWidth="1"/>
    <col min="13569" max="13569" width="7.42578125" style="1" customWidth="1"/>
    <col min="13570" max="13570" width="11.85546875" style="1" customWidth="1"/>
    <col min="13571" max="13571" width="9.140625" style="1"/>
    <col min="13572" max="13572" width="10.85546875" style="1" customWidth="1"/>
    <col min="13573" max="13573" width="14.7109375" style="1" customWidth="1"/>
    <col min="13574" max="13574" width="6.42578125" style="1" customWidth="1"/>
    <col min="13575" max="13575" width="14.5703125" style="1" customWidth="1"/>
    <col min="13576" max="13576" width="5.85546875" style="1" customWidth="1"/>
    <col min="13577" max="13577" width="14.5703125" style="1" customWidth="1"/>
    <col min="13578" max="13578" width="3" style="1" customWidth="1"/>
    <col min="13579" max="13579" width="14.85546875" style="1" customWidth="1"/>
    <col min="13580" max="13580" width="5.42578125" style="1" customWidth="1"/>
    <col min="13581" max="13581" width="6.42578125" style="1" customWidth="1"/>
    <col min="13582" max="13582" width="12.28515625" style="1" bestFit="1" customWidth="1"/>
    <col min="13583" max="13823" width="9.140625" style="1"/>
    <col min="13824" max="13824" width="2.5703125" style="1" customWidth="1"/>
    <col min="13825" max="13825" width="7.42578125" style="1" customWidth="1"/>
    <col min="13826" max="13826" width="11.85546875" style="1" customWidth="1"/>
    <col min="13827" max="13827" width="9.140625" style="1"/>
    <col min="13828" max="13828" width="10.85546875" style="1" customWidth="1"/>
    <col min="13829" max="13829" width="14.7109375" style="1" customWidth="1"/>
    <col min="13830" max="13830" width="6.42578125" style="1" customWidth="1"/>
    <col min="13831" max="13831" width="14.5703125" style="1" customWidth="1"/>
    <col min="13832" max="13832" width="5.85546875" style="1" customWidth="1"/>
    <col min="13833" max="13833" width="14.5703125" style="1" customWidth="1"/>
    <col min="13834" max="13834" width="3" style="1" customWidth="1"/>
    <col min="13835" max="13835" width="14.85546875" style="1" customWidth="1"/>
    <col min="13836" max="13836" width="5.42578125" style="1" customWidth="1"/>
    <col min="13837" max="13837" width="6.42578125" style="1" customWidth="1"/>
    <col min="13838" max="13838" width="12.28515625" style="1" bestFit="1" customWidth="1"/>
    <col min="13839" max="14079" width="9.140625" style="1"/>
    <col min="14080" max="14080" width="2.5703125" style="1" customWidth="1"/>
    <col min="14081" max="14081" width="7.42578125" style="1" customWidth="1"/>
    <col min="14082" max="14082" width="11.85546875" style="1" customWidth="1"/>
    <col min="14083" max="14083" width="9.140625" style="1"/>
    <col min="14084" max="14084" width="10.85546875" style="1" customWidth="1"/>
    <col min="14085" max="14085" width="14.7109375" style="1" customWidth="1"/>
    <col min="14086" max="14086" width="6.42578125" style="1" customWidth="1"/>
    <col min="14087" max="14087" width="14.5703125" style="1" customWidth="1"/>
    <col min="14088" max="14088" width="5.85546875" style="1" customWidth="1"/>
    <col min="14089" max="14089" width="14.5703125" style="1" customWidth="1"/>
    <col min="14090" max="14090" width="3" style="1" customWidth="1"/>
    <col min="14091" max="14091" width="14.85546875" style="1" customWidth="1"/>
    <col min="14092" max="14092" width="5.42578125" style="1" customWidth="1"/>
    <col min="14093" max="14093" width="6.42578125" style="1" customWidth="1"/>
    <col min="14094" max="14094" width="12.28515625" style="1" bestFit="1" customWidth="1"/>
    <col min="14095" max="14335" width="9.140625" style="1"/>
    <col min="14336" max="14336" width="2.5703125" style="1" customWidth="1"/>
    <col min="14337" max="14337" width="7.42578125" style="1" customWidth="1"/>
    <col min="14338" max="14338" width="11.85546875" style="1" customWidth="1"/>
    <col min="14339" max="14339" width="9.140625" style="1"/>
    <col min="14340" max="14340" width="10.85546875" style="1" customWidth="1"/>
    <col min="14341" max="14341" width="14.7109375" style="1" customWidth="1"/>
    <col min="14342" max="14342" width="6.42578125" style="1" customWidth="1"/>
    <col min="14343" max="14343" width="14.5703125" style="1" customWidth="1"/>
    <col min="14344" max="14344" width="5.85546875" style="1" customWidth="1"/>
    <col min="14345" max="14345" width="14.5703125" style="1" customWidth="1"/>
    <col min="14346" max="14346" width="3" style="1" customWidth="1"/>
    <col min="14347" max="14347" width="14.85546875" style="1" customWidth="1"/>
    <col min="14348" max="14348" width="5.42578125" style="1" customWidth="1"/>
    <col min="14349" max="14349" width="6.42578125" style="1" customWidth="1"/>
    <col min="14350" max="14350" width="12.28515625" style="1" bestFit="1" customWidth="1"/>
    <col min="14351" max="14591" width="9.140625" style="1"/>
    <col min="14592" max="14592" width="2.5703125" style="1" customWidth="1"/>
    <col min="14593" max="14593" width="7.42578125" style="1" customWidth="1"/>
    <col min="14594" max="14594" width="11.85546875" style="1" customWidth="1"/>
    <col min="14595" max="14595" width="9.140625" style="1"/>
    <col min="14596" max="14596" width="10.85546875" style="1" customWidth="1"/>
    <col min="14597" max="14597" width="14.7109375" style="1" customWidth="1"/>
    <col min="14598" max="14598" width="6.42578125" style="1" customWidth="1"/>
    <col min="14599" max="14599" width="14.5703125" style="1" customWidth="1"/>
    <col min="14600" max="14600" width="5.85546875" style="1" customWidth="1"/>
    <col min="14601" max="14601" width="14.5703125" style="1" customWidth="1"/>
    <col min="14602" max="14602" width="3" style="1" customWidth="1"/>
    <col min="14603" max="14603" width="14.85546875" style="1" customWidth="1"/>
    <col min="14604" max="14604" width="5.42578125" style="1" customWidth="1"/>
    <col min="14605" max="14605" width="6.42578125" style="1" customWidth="1"/>
    <col min="14606" max="14606" width="12.28515625" style="1" bestFit="1" customWidth="1"/>
    <col min="14607" max="14847" width="9.140625" style="1"/>
    <col min="14848" max="14848" width="2.5703125" style="1" customWidth="1"/>
    <col min="14849" max="14849" width="7.42578125" style="1" customWidth="1"/>
    <col min="14850" max="14850" width="11.85546875" style="1" customWidth="1"/>
    <col min="14851" max="14851" width="9.140625" style="1"/>
    <col min="14852" max="14852" width="10.85546875" style="1" customWidth="1"/>
    <col min="14853" max="14853" width="14.7109375" style="1" customWidth="1"/>
    <col min="14854" max="14854" width="6.42578125" style="1" customWidth="1"/>
    <col min="14855" max="14855" width="14.5703125" style="1" customWidth="1"/>
    <col min="14856" max="14856" width="5.85546875" style="1" customWidth="1"/>
    <col min="14857" max="14857" width="14.5703125" style="1" customWidth="1"/>
    <col min="14858" max="14858" width="3" style="1" customWidth="1"/>
    <col min="14859" max="14859" width="14.85546875" style="1" customWidth="1"/>
    <col min="14860" max="14860" width="5.42578125" style="1" customWidth="1"/>
    <col min="14861" max="14861" width="6.42578125" style="1" customWidth="1"/>
    <col min="14862" max="14862" width="12.28515625" style="1" bestFit="1" customWidth="1"/>
    <col min="14863" max="15103" width="9.140625" style="1"/>
    <col min="15104" max="15104" width="2.5703125" style="1" customWidth="1"/>
    <col min="15105" max="15105" width="7.42578125" style="1" customWidth="1"/>
    <col min="15106" max="15106" width="11.85546875" style="1" customWidth="1"/>
    <col min="15107" max="15107" width="9.140625" style="1"/>
    <col min="15108" max="15108" width="10.85546875" style="1" customWidth="1"/>
    <col min="15109" max="15109" width="14.7109375" style="1" customWidth="1"/>
    <col min="15110" max="15110" width="6.42578125" style="1" customWidth="1"/>
    <col min="15111" max="15111" width="14.5703125" style="1" customWidth="1"/>
    <col min="15112" max="15112" width="5.85546875" style="1" customWidth="1"/>
    <col min="15113" max="15113" width="14.5703125" style="1" customWidth="1"/>
    <col min="15114" max="15114" width="3" style="1" customWidth="1"/>
    <col min="15115" max="15115" width="14.85546875" style="1" customWidth="1"/>
    <col min="15116" max="15116" width="5.42578125" style="1" customWidth="1"/>
    <col min="15117" max="15117" width="6.42578125" style="1" customWidth="1"/>
    <col min="15118" max="15118" width="12.28515625" style="1" bestFit="1" customWidth="1"/>
    <col min="15119" max="15359" width="9.140625" style="1"/>
    <col min="15360" max="15360" width="2.5703125" style="1" customWidth="1"/>
    <col min="15361" max="15361" width="7.42578125" style="1" customWidth="1"/>
    <col min="15362" max="15362" width="11.85546875" style="1" customWidth="1"/>
    <col min="15363" max="15363" width="9.140625" style="1"/>
    <col min="15364" max="15364" width="10.85546875" style="1" customWidth="1"/>
    <col min="15365" max="15365" width="14.7109375" style="1" customWidth="1"/>
    <col min="15366" max="15366" width="6.42578125" style="1" customWidth="1"/>
    <col min="15367" max="15367" width="14.5703125" style="1" customWidth="1"/>
    <col min="15368" max="15368" width="5.85546875" style="1" customWidth="1"/>
    <col min="15369" max="15369" width="14.5703125" style="1" customWidth="1"/>
    <col min="15370" max="15370" width="3" style="1" customWidth="1"/>
    <col min="15371" max="15371" width="14.85546875" style="1" customWidth="1"/>
    <col min="15372" max="15372" width="5.42578125" style="1" customWidth="1"/>
    <col min="15373" max="15373" width="6.42578125" style="1" customWidth="1"/>
    <col min="15374" max="15374" width="12.28515625" style="1" bestFit="1" customWidth="1"/>
    <col min="15375" max="15615" width="9.140625" style="1"/>
    <col min="15616" max="15616" width="2.5703125" style="1" customWidth="1"/>
    <col min="15617" max="15617" width="7.42578125" style="1" customWidth="1"/>
    <col min="15618" max="15618" width="11.85546875" style="1" customWidth="1"/>
    <col min="15619" max="15619" width="9.140625" style="1"/>
    <col min="15620" max="15620" width="10.85546875" style="1" customWidth="1"/>
    <col min="15621" max="15621" width="14.7109375" style="1" customWidth="1"/>
    <col min="15622" max="15622" width="6.42578125" style="1" customWidth="1"/>
    <col min="15623" max="15623" width="14.5703125" style="1" customWidth="1"/>
    <col min="15624" max="15624" width="5.85546875" style="1" customWidth="1"/>
    <col min="15625" max="15625" width="14.5703125" style="1" customWidth="1"/>
    <col min="15626" max="15626" width="3" style="1" customWidth="1"/>
    <col min="15627" max="15627" width="14.85546875" style="1" customWidth="1"/>
    <col min="15628" max="15628" width="5.42578125" style="1" customWidth="1"/>
    <col min="15629" max="15629" width="6.42578125" style="1" customWidth="1"/>
    <col min="15630" max="15630" width="12.28515625" style="1" bestFit="1" customWidth="1"/>
    <col min="15631" max="15871" width="9.140625" style="1"/>
    <col min="15872" max="15872" width="2.5703125" style="1" customWidth="1"/>
    <col min="15873" max="15873" width="7.42578125" style="1" customWidth="1"/>
    <col min="15874" max="15874" width="11.85546875" style="1" customWidth="1"/>
    <col min="15875" max="15875" width="9.140625" style="1"/>
    <col min="15876" max="15876" width="10.85546875" style="1" customWidth="1"/>
    <col min="15877" max="15877" width="14.7109375" style="1" customWidth="1"/>
    <col min="15878" max="15878" width="6.42578125" style="1" customWidth="1"/>
    <col min="15879" max="15879" width="14.5703125" style="1" customWidth="1"/>
    <col min="15880" max="15880" width="5.85546875" style="1" customWidth="1"/>
    <col min="15881" max="15881" width="14.5703125" style="1" customWidth="1"/>
    <col min="15882" max="15882" width="3" style="1" customWidth="1"/>
    <col min="15883" max="15883" width="14.85546875" style="1" customWidth="1"/>
    <col min="15884" max="15884" width="5.42578125" style="1" customWidth="1"/>
    <col min="15885" max="15885" width="6.42578125" style="1" customWidth="1"/>
    <col min="15886" max="15886" width="12.28515625" style="1" bestFit="1" customWidth="1"/>
    <col min="15887" max="16127" width="9.140625" style="1"/>
    <col min="16128" max="16128" width="2.5703125" style="1" customWidth="1"/>
    <col min="16129" max="16129" width="7.42578125" style="1" customWidth="1"/>
    <col min="16130" max="16130" width="11.85546875" style="1" customWidth="1"/>
    <col min="16131" max="16131" width="9.140625" style="1"/>
    <col min="16132" max="16132" width="10.85546875" style="1" customWidth="1"/>
    <col min="16133" max="16133" width="14.7109375" style="1" customWidth="1"/>
    <col min="16134" max="16134" width="6.42578125" style="1" customWidth="1"/>
    <col min="16135" max="16135" width="14.5703125" style="1" customWidth="1"/>
    <col min="16136" max="16136" width="5.85546875" style="1" customWidth="1"/>
    <col min="16137" max="16137" width="14.5703125" style="1" customWidth="1"/>
    <col min="16138" max="16138" width="3" style="1" customWidth="1"/>
    <col min="16139" max="16139" width="14.85546875" style="1" customWidth="1"/>
    <col min="16140" max="16140" width="5.42578125" style="1" customWidth="1"/>
    <col min="16141" max="16141" width="6.42578125" style="1" customWidth="1"/>
    <col min="16142" max="16142" width="12.28515625" style="1" bestFit="1" customWidth="1"/>
    <col min="16143" max="16384" width="9.140625" style="1"/>
  </cols>
  <sheetData>
    <row r="1" spans="1:11" ht="34.5" customHeight="1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2"/>
      <c r="K1" s="81"/>
    </row>
    <row r="2" spans="1:11" ht="11.25" customHeight="1">
      <c r="A2" s="15"/>
      <c r="B2" s="2"/>
      <c r="C2" s="2"/>
      <c r="D2" s="2"/>
      <c r="E2" s="2"/>
      <c r="F2" s="2"/>
      <c r="G2" s="2"/>
      <c r="H2" s="2"/>
      <c r="I2" s="2"/>
      <c r="J2" s="16"/>
    </row>
    <row r="3" spans="1:11" ht="17.100000000000001" customHeight="1">
      <c r="A3" s="15"/>
      <c r="B3" s="2" t="s">
        <v>1</v>
      </c>
      <c r="C3" s="2"/>
      <c r="D3" s="6" t="s">
        <v>2</v>
      </c>
      <c r="E3" s="2" t="str">
        <f>'UPAH &amp; BAHAN'!D4</f>
        <v>REHABILITASI/PEMELIHARAAN NORMALISASI SALURAN SUNGAI</v>
      </c>
      <c r="F3" s="2"/>
      <c r="G3" s="2"/>
      <c r="H3" s="2"/>
      <c r="I3" s="2"/>
      <c r="J3" s="16"/>
    </row>
    <row r="4" spans="1:11" ht="17.100000000000001" customHeight="1">
      <c r="A4" s="15"/>
      <c r="B4" s="2" t="s">
        <v>3</v>
      </c>
      <c r="C4" s="2"/>
      <c r="D4" s="6" t="s">
        <v>2</v>
      </c>
      <c r="E4" s="2" t="str">
        <f>'UPAH &amp; BAHAN'!D5</f>
        <v>PEMBUATAN DAAM SUNGAI SITATANG DUSUN TALANGUANG DESA SALAK</v>
      </c>
      <c r="F4" s="2"/>
      <c r="G4" s="2"/>
      <c r="H4" s="2"/>
      <c r="I4" s="2"/>
      <c r="J4" s="16"/>
    </row>
    <row r="5" spans="1:11" ht="17.100000000000001" customHeight="1">
      <c r="A5" s="15"/>
      <c r="B5" s="2" t="s">
        <v>4</v>
      </c>
      <c r="C5" s="2"/>
      <c r="D5" s="6" t="s">
        <v>2</v>
      </c>
      <c r="E5" s="2" t="str">
        <f>'UPAH &amp; BAHAN'!D6</f>
        <v>DESA SALAK, KECAMATAN TALAWI</v>
      </c>
      <c r="F5" s="2"/>
      <c r="G5" s="2"/>
      <c r="H5" s="2"/>
      <c r="I5" s="2"/>
      <c r="J5" s="16"/>
    </row>
    <row r="6" spans="1:11" ht="17.100000000000001" customHeight="1" thickBot="1">
      <c r="A6" s="27"/>
      <c r="B6" s="28" t="s">
        <v>5</v>
      </c>
      <c r="C6" s="28"/>
      <c r="D6" s="80" t="s">
        <v>2</v>
      </c>
      <c r="E6" s="79">
        <f>'UPAH &amp; BAHAN'!D7</f>
        <v>2017</v>
      </c>
      <c r="F6" s="28"/>
      <c r="G6" s="28"/>
      <c r="H6" s="28"/>
      <c r="I6" s="28"/>
      <c r="J6" s="30"/>
    </row>
    <row r="7" spans="1:11" ht="16.5" customHeight="1">
      <c r="A7" s="15"/>
      <c r="B7" s="2"/>
      <c r="C7" s="2"/>
      <c r="D7" s="2"/>
      <c r="E7" s="2"/>
      <c r="F7" s="2"/>
      <c r="G7" s="2"/>
      <c r="H7" s="2"/>
      <c r="I7" s="2"/>
      <c r="J7" s="16"/>
    </row>
    <row r="8" spans="1:11" hidden="1">
      <c r="A8" s="15"/>
      <c r="B8" s="3"/>
      <c r="C8" s="2"/>
      <c r="D8" s="2"/>
      <c r="E8" s="2"/>
      <c r="F8" s="2"/>
      <c r="G8" s="2"/>
      <c r="H8" s="2"/>
      <c r="I8" s="2"/>
      <c r="J8" s="16"/>
    </row>
    <row r="9" spans="1:11" hidden="1">
      <c r="A9" s="15"/>
      <c r="B9" s="3">
        <v>1</v>
      </c>
      <c r="C9" s="2" t="s">
        <v>73</v>
      </c>
      <c r="D9" s="2"/>
      <c r="E9" s="2"/>
      <c r="F9" s="2"/>
      <c r="G9" s="2"/>
      <c r="H9" s="2"/>
      <c r="I9" s="2"/>
      <c r="J9" s="16"/>
    </row>
    <row r="10" spans="1:11" hidden="1">
      <c r="A10" s="15"/>
      <c r="B10" s="3"/>
      <c r="C10" s="2" t="s">
        <v>6</v>
      </c>
      <c r="D10" s="2"/>
      <c r="E10" s="2"/>
      <c r="F10" s="2"/>
      <c r="G10" s="2"/>
      <c r="H10" s="2"/>
      <c r="I10" s="2"/>
      <c r="J10" s="16"/>
    </row>
    <row r="11" spans="1:11" hidden="1">
      <c r="A11" s="15"/>
      <c r="B11" s="3"/>
      <c r="C11" s="99">
        <v>0.56299999999999994</v>
      </c>
      <c r="D11" s="2" t="s">
        <v>7</v>
      </c>
      <c r="E11" s="2" t="s">
        <v>8</v>
      </c>
      <c r="F11" s="2"/>
      <c r="G11" s="2" t="s">
        <v>9</v>
      </c>
      <c r="H11" s="5">
        <f>'UPAH &amp; BAHAN'!J11</f>
        <v>0</v>
      </c>
      <c r="I11" s="6" t="s">
        <v>10</v>
      </c>
      <c r="J11" s="77">
        <f>H11*C11</f>
        <v>0</v>
      </c>
    </row>
    <row r="12" spans="1:11" hidden="1">
      <c r="A12" s="15"/>
      <c r="B12" s="3"/>
      <c r="C12" s="99">
        <v>5.6300000000000003E-2</v>
      </c>
      <c r="D12" s="2" t="s">
        <v>7</v>
      </c>
      <c r="E12" s="2" t="s">
        <v>11</v>
      </c>
      <c r="F12" s="2"/>
      <c r="G12" s="2" t="s">
        <v>9</v>
      </c>
      <c r="H12" s="5">
        <f>'UPAH &amp; BAHAN'!J16</f>
        <v>0</v>
      </c>
      <c r="I12" s="7" t="str">
        <f>+I11</f>
        <v xml:space="preserve"> = Rp.</v>
      </c>
      <c r="J12" s="78">
        <f>H12*C12</f>
        <v>0</v>
      </c>
      <c r="K12" s="8"/>
    </row>
    <row r="13" spans="1:11" hidden="1">
      <c r="A13" s="15"/>
      <c r="B13" s="3"/>
      <c r="C13" s="2"/>
      <c r="D13" s="2"/>
      <c r="E13" s="2"/>
      <c r="F13" s="2" t="s">
        <v>103</v>
      </c>
      <c r="G13" s="2"/>
      <c r="H13" s="2"/>
      <c r="I13" s="6" t="s">
        <v>10</v>
      </c>
      <c r="J13" s="77">
        <f>SUM(J11:J12)</f>
        <v>0</v>
      </c>
      <c r="K13" s="5"/>
    </row>
    <row r="14" spans="1:11" hidden="1">
      <c r="A14" s="15"/>
      <c r="B14" s="3"/>
      <c r="C14" s="2"/>
      <c r="D14" s="2"/>
      <c r="E14" s="2"/>
      <c r="F14" s="2" t="s">
        <v>12</v>
      </c>
      <c r="G14" s="2"/>
      <c r="H14" s="2"/>
      <c r="I14" s="7" t="s">
        <v>10</v>
      </c>
      <c r="J14" s="78">
        <f>J13*0.1</f>
        <v>0</v>
      </c>
      <c r="K14" s="8"/>
    </row>
    <row r="15" spans="1:11" hidden="1">
      <c r="A15" s="15"/>
      <c r="B15" s="3"/>
      <c r="C15" s="2"/>
      <c r="D15" s="2"/>
      <c r="E15" s="2"/>
      <c r="F15" s="2"/>
      <c r="G15" s="2"/>
      <c r="H15" s="2"/>
      <c r="I15" s="6" t="s">
        <v>10</v>
      </c>
      <c r="J15" s="77">
        <f>SUM(J13:J14)</f>
        <v>0</v>
      </c>
    </row>
    <row r="16" spans="1:11" hidden="1">
      <c r="A16" s="15"/>
      <c r="B16" s="3"/>
      <c r="C16" s="2"/>
      <c r="D16" s="2"/>
      <c r="E16" s="2"/>
      <c r="F16" s="2"/>
      <c r="G16" s="2"/>
      <c r="H16" s="2"/>
      <c r="I16" s="6"/>
      <c r="J16" s="77"/>
    </row>
    <row r="17" spans="1:11">
      <c r="A17" s="15"/>
      <c r="B17" s="3">
        <v>1</v>
      </c>
      <c r="C17" s="2" t="s">
        <v>98</v>
      </c>
      <c r="D17" s="2"/>
      <c r="E17" s="2"/>
      <c r="F17" s="2"/>
      <c r="G17" s="2"/>
      <c r="H17" s="2"/>
      <c r="I17" s="2"/>
      <c r="J17" s="16"/>
    </row>
    <row r="18" spans="1:11">
      <c r="A18" s="15"/>
      <c r="B18" s="3"/>
      <c r="C18" s="2" t="s">
        <v>6</v>
      </c>
      <c r="D18" s="2"/>
      <c r="E18" s="2"/>
      <c r="F18" s="2"/>
      <c r="G18" s="2"/>
      <c r="H18" s="2"/>
      <c r="I18" s="2"/>
      <c r="J18" s="16"/>
    </row>
    <row r="19" spans="1:11">
      <c r="A19" s="15"/>
      <c r="B19" s="3"/>
      <c r="C19" s="101">
        <v>1.351</v>
      </c>
      <c r="D19" s="2" t="s">
        <v>7</v>
      </c>
      <c r="E19" s="2" t="s">
        <v>8</v>
      </c>
      <c r="F19" s="2"/>
      <c r="G19" s="2" t="s">
        <v>9</v>
      </c>
      <c r="H19" s="5">
        <f>H11</f>
        <v>0</v>
      </c>
      <c r="I19" s="6" t="s">
        <v>10</v>
      </c>
      <c r="J19" s="77">
        <f>H19*C19</f>
        <v>0</v>
      </c>
    </row>
    <row r="20" spans="1:11">
      <c r="A20" s="15"/>
      <c r="B20" s="3"/>
      <c r="C20" s="101">
        <f>C19/10</f>
        <v>0.1351</v>
      </c>
      <c r="D20" s="2" t="s">
        <v>7</v>
      </c>
      <c r="E20" s="2" t="s">
        <v>11</v>
      </c>
      <c r="F20" s="2"/>
      <c r="G20" s="2" t="s">
        <v>9</v>
      </c>
      <c r="H20" s="5">
        <f>H12</f>
        <v>0</v>
      </c>
      <c r="I20" s="7" t="str">
        <f>+I19</f>
        <v xml:space="preserve"> = Rp.</v>
      </c>
      <c r="J20" s="78">
        <f>H20*C20</f>
        <v>0</v>
      </c>
      <c r="K20" s="8"/>
    </row>
    <row r="21" spans="1:11">
      <c r="A21" s="15"/>
      <c r="B21" s="3"/>
      <c r="C21" s="2"/>
      <c r="D21" s="2"/>
      <c r="E21" s="2"/>
      <c r="F21" s="2" t="s">
        <v>103</v>
      </c>
      <c r="G21" s="2"/>
      <c r="H21" s="2"/>
      <c r="I21" s="6" t="s">
        <v>10</v>
      </c>
      <c r="J21" s="77">
        <f>SUM(J19:J20)</f>
        <v>0</v>
      </c>
      <c r="K21" s="5"/>
    </row>
    <row r="22" spans="1:11">
      <c r="A22" s="15"/>
      <c r="B22" s="3"/>
      <c r="C22" s="2"/>
      <c r="D22" s="2"/>
      <c r="E22" s="2"/>
      <c r="F22" s="2" t="s">
        <v>12</v>
      </c>
      <c r="G22" s="2"/>
      <c r="H22" s="2"/>
      <c r="I22" s="7" t="s">
        <v>10</v>
      </c>
      <c r="J22" s="78">
        <f>J21*0.1</f>
        <v>0</v>
      </c>
      <c r="K22" s="8"/>
    </row>
    <row r="23" spans="1:11">
      <c r="A23" s="15"/>
      <c r="B23" s="3"/>
      <c r="C23" s="2"/>
      <c r="D23" s="2"/>
      <c r="E23" s="2"/>
      <c r="F23" s="2"/>
      <c r="G23" s="2"/>
      <c r="H23" s="2"/>
      <c r="I23" s="6" t="s">
        <v>10</v>
      </c>
      <c r="J23" s="77">
        <f>SUM(J21:J22)</f>
        <v>0</v>
      </c>
    </row>
    <row r="24" spans="1:11" hidden="1">
      <c r="A24" s="15"/>
      <c r="B24" s="3">
        <v>3</v>
      </c>
      <c r="C24" s="2" t="s">
        <v>74</v>
      </c>
      <c r="D24" s="2"/>
      <c r="E24" s="2"/>
      <c r="F24" s="2"/>
      <c r="G24" s="2"/>
      <c r="H24" s="2"/>
      <c r="I24" s="2"/>
      <c r="J24" s="16"/>
    </row>
    <row r="25" spans="1:11" hidden="1">
      <c r="A25" s="15"/>
      <c r="B25" s="3"/>
      <c r="C25" s="2" t="s">
        <v>6</v>
      </c>
      <c r="D25" s="2"/>
      <c r="E25" s="2"/>
      <c r="F25" s="2"/>
      <c r="G25" s="2"/>
      <c r="H25" s="2"/>
      <c r="I25" s="2"/>
      <c r="J25" s="16"/>
    </row>
    <row r="26" spans="1:11" hidden="1">
      <c r="A26" s="15"/>
      <c r="B26" s="3"/>
      <c r="C26" s="2">
        <v>1.5</v>
      </c>
      <c r="D26" s="2" t="s">
        <v>7</v>
      </c>
      <c r="E26" s="2" t="s">
        <v>8</v>
      </c>
      <c r="F26" s="2"/>
      <c r="G26" s="2" t="s">
        <v>9</v>
      </c>
      <c r="H26" s="5">
        <f>H19</f>
        <v>0</v>
      </c>
      <c r="I26" s="6" t="s">
        <v>10</v>
      </c>
      <c r="J26" s="77">
        <f>H26*C26</f>
        <v>0</v>
      </c>
    </row>
    <row r="27" spans="1:11" hidden="1">
      <c r="A27" s="15"/>
      <c r="B27" s="3"/>
      <c r="C27" s="2">
        <v>0.06</v>
      </c>
      <c r="D27" s="2" t="s">
        <v>7</v>
      </c>
      <c r="E27" s="2" t="s">
        <v>11</v>
      </c>
      <c r="F27" s="2"/>
      <c r="G27" s="2" t="s">
        <v>9</v>
      </c>
      <c r="H27" s="5">
        <f>H20</f>
        <v>0</v>
      </c>
      <c r="I27" s="7" t="str">
        <f>+I26</f>
        <v xml:space="preserve"> = Rp.</v>
      </c>
      <c r="J27" s="78">
        <f>H27*C27</f>
        <v>0</v>
      </c>
      <c r="K27" s="8"/>
    </row>
    <row r="28" spans="1:11" hidden="1">
      <c r="A28" s="15"/>
      <c r="B28" s="3"/>
      <c r="C28" s="2"/>
      <c r="D28" s="2"/>
      <c r="E28" s="2"/>
      <c r="F28" s="2" t="s">
        <v>103</v>
      </c>
      <c r="G28" s="2"/>
      <c r="H28" s="2"/>
      <c r="I28" s="6" t="s">
        <v>10</v>
      </c>
      <c r="J28" s="77">
        <f>SUM(J26:J27)</f>
        <v>0</v>
      </c>
      <c r="K28" s="5"/>
    </row>
    <row r="29" spans="1:11" hidden="1">
      <c r="A29" s="15"/>
      <c r="B29" s="3"/>
      <c r="C29" s="2"/>
      <c r="D29" s="2"/>
      <c r="E29" s="2"/>
      <c r="F29" s="2" t="s">
        <v>12</v>
      </c>
      <c r="G29" s="2"/>
      <c r="H29" s="2"/>
      <c r="I29" s="7" t="s">
        <v>10</v>
      </c>
      <c r="J29" s="78">
        <f>J28*0.1</f>
        <v>0</v>
      </c>
      <c r="K29" s="5"/>
    </row>
    <row r="30" spans="1:11" hidden="1">
      <c r="A30" s="15"/>
      <c r="B30" s="3"/>
      <c r="C30" s="2"/>
      <c r="D30" s="2"/>
      <c r="E30" s="2"/>
      <c r="F30" s="2"/>
      <c r="G30" s="2"/>
      <c r="H30" s="2"/>
      <c r="I30" s="6" t="s">
        <v>10</v>
      </c>
      <c r="J30" s="77">
        <f>SUM(J28:J29)</f>
        <v>0</v>
      </c>
    </row>
    <row r="31" spans="1:11" hidden="1">
      <c r="A31" s="15"/>
      <c r="B31" s="3"/>
      <c r="C31" s="2"/>
      <c r="D31" s="2"/>
      <c r="E31" s="2"/>
      <c r="F31" s="2"/>
      <c r="G31" s="2"/>
      <c r="H31" s="2"/>
      <c r="I31" s="6"/>
      <c r="J31" s="77"/>
    </row>
    <row r="32" spans="1:11" hidden="1">
      <c r="A32" s="15"/>
      <c r="B32" s="3">
        <v>4</v>
      </c>
      <c r="C32" s="2" t="s">
        <v>13</v>
      </c>
      <c r="D32" s="2"/>
      <c r="E32" s="2"/>
      <c r="F32" s="2"/>
      <c r="G32" s="2"/>
      <c r="H32" s="2"/>
      <c r="I32" s="2"/>
      <c r="J32" s="16"/>
    </row>
    <row r="33" spans="1:11" hidden="1">
      <c r="A33" s="15"/>
      <c r="B33" s="3"/>
      <c r="C33" s="2" t="s">
        <v>6</v>
      </c>
      <c r="D33" s="2"/>
      <c r="E33" s="2"/>
      <c r="F33" s="2"/>
      <c r="G33" s="2"/>
      <c r="H33" s="2"/>
      <c r="I33" s="2"/>
      <c r="J33" s="16"/>
    </row>
    <row r="34" spans="1:11" hidden="1">
      <c r="A34" s="15"/>
      <c r="B34" s="3"/>
      <c r="C34" s="2">
        <v>1.2</v>
      </c>
      <c r="D34" s="2" t="s">
        <v>7</v>
      </c>
      <c r="E34" s="2" t="s">
        <v>8</v>
      </c>
      <c r="F34" s="2"/>
      <c r="G34" s="2" t="s">
        <v>9</v>
      </c>
      <c r="H34" s="5">
        <f>H26</f>
        <v>0</v>
      </c>
      <c r="I34" s="6" t="s">
        <v>10</v>
      </c>
      <c r="J34" s="77">
        <f>H34*C34</f>
        <v>0</v>
      </c>
      <c r="K34" s="2"/>
    </row>
    <row r="35" spans="1:11" hidden="1">
      <c r="A35" s="15"/>
      <c r="B35" s="3"/>
      <c r="C35" s="2">
        <v>4.4999999999999998E-2</v>
      </c>
      <c r="D35" s="2" t="s">
        <v>7</v>
      </c>
      <c r="E35" s="2" t="s">
        <v>11</v>
      </c>
      <c r="F35" s="2"/>
      <c r="G35" s="2" t="s">
        <v>9</v>
      </c>
      <c r="H35" s="5">
        <f>H27</f>
        <v>0</v>
      </c>
      <c r="I35" s="7" t="str">
        <f>+I34</f>
        <v xml:space="preserve"> = Rp.</v>
      </c>
      <c r="J35" s="78">
        <f>H35*C35</f>
        <v>0</v>
      </c>
      <c r="K35" s="5"/>
    </row>
    <row r="36" spans="1:11" hidden="1">
      <c r="A36" s="15"/>
      <c r="B36" s="3"/>
      <c r="C36" s="2"/>
      <c r="D36" s="2"/>
      <c r="E36" s="2"/>
      <c r="F36" s="2" t="s">
        <v>103</v>
      </c>
      <c r="G36" s="2"/>
      <c r="H36" s="2"/>
      <c r="I36" s="6" t="s">
        <v>10</v>
      </c>
      <c r="J36" s="77">
        <f>SUM(J34:J35)</f>
        <v>0</v>
      </c>
      <c r="K36" s="5"/>
    </row>
    <row r="37" spans="1:11" hidden="1">
      <c r="A37" s="15"/>
      <c r="B37" s="3"/>
      <c r="C37" s="2"/>
      <c r="D37" s="2"/>
      <c r="E37" s="2"/>
      <c r="F37" s="2" t="s">
        <v>12</v>
      </c>
      <c r="G37" s="2"/>
      <c r="H37" s="2"/>
      <c r="I37" s="7" t="s">
        <v>10</v>
      </c>
      <c r="J37" s="78">
        <f>J36*0.1</f>
        <v>0</v>
      </c>
      <c r="K37" s="5"/>
    </row>
    <row r="38" spans="1:11" hidden="1">
      <c r="A38" s="15"/>
      <c r="B38" s="3"/>
      <c r="C38" s="2"/>
      <c r="D38" s="2"/>
      <c r="E38" s="2"/>
      <c r="F38" s="2"/>
      <c r="G38" s="2"/>
      <c r="H38" s="2"/>
      <c r="I38" s="6" t="s">
        <v>10</v>
      </c>
      <c r="J38" s="77">
        <f>SUM(J36:J37)</f>
        <v>0</v>
      </c>
      <c r="K38" s="5"/>
    </row>
    <row r="39" spans="1:11">
      <c r="A39" s="15"/>
      <c r="B39" s="3"/>
      <c r="C39" s="2"/>
      <c r="D39" s="2"/>
      <c r="E39" s="2"/>
      <c r="F39" s="2"/>
      <c r="G39" s="2"/>
      <c r="H39" s="2"/>
      <c r="I39" s="2"/>
      <c r="J39" s="16"/>
      <c r="K39" s="2"/>
    </row>
    <row r="40" spans="1:11">
      <c r="A40" s="15"/>
      <c r="B40" s="3">
        <v>2</v>
      </c>
      <c r="C40" s="2" t="s">
        <v>91</v>
      </c>
      <c r="D40" s="2"/>
      <c r="E40" s="2"/>
      <c r="F40" s="2"/>
      <c r="G40" s="2"/>
      <c r="H40" s="2"/>
      <c r="I40" s="2"/>
      <c r="J40" s="16"/>
    </row>
    <row r="41" spans="1:11">
      <c r="A41" s="15"/>
      <c r="B41" s="3"/>
      <c r="C41" s="2" t="s">
        <v>6</v>
      </c>
      <c r="D41" s="2"/>
      <c r="E41" s="2"/>
      <c r="F41" s="2"/>
      <c r="G41" s="2"/>
      <c r="H41" s="2"/>
      <c r="I41" s="2"/>
      <c r="J41" s="16"/>
    </row>
    <row r="42" spans="1:11">
      <c r="A42" s="15"/>
      <c r="B42" s="3"/>
      <c r="C42" s="4">
        <v>1.8</v>
      </c>
      <c r="D42" s="2" t="s">
        <v>7</v>
      </c>
      <c r="E42" s="2" t="s">
        <v>8</v>
      </c>
      <c r="F42" s="2"/>
      <c r="G42" s="2" t="s">
        <v>9</v>
      </c>
      <c r="H42" s="5">
        <f>H34</f>
        <v>0</v>
      </c>
      <c r="I42" s="6" t="s">
        <v>10</v>
      </c>
      <c r="J42" s="77">
        <f>H42*C42</f>
        <v>0</v>
      </c>
      <c r="K42" s="98"/>
    </row>
    <row r="43" spans="1:11">
      <c r="A43" s="15"/>
      <c r="B43" s="3"/>
      <c r="C43" s="4">
        <v>0.9</v>
      </c>
      <c r="D43" s="2" t="s">
        <v>7</v>
      </c>
      <c r="E43" s="2" t="s">
        <v>14</v>
      </c>
      <c r="F43" s="2"/>
      <c r="G43" s="2" t="s">
        <v>9</v>
      </c>
      <c r="H43" s="5">
        <f>'UPAH &amp; BAHAN'!J12</f>
        <v>0</v>
      </c>
      <c r="I43" s="6" t="s">
        <v>10</v>
      </c>
      <c r="J43" s="77">
        <f>H43*C43</f>
        <v>0</v>
      </c>
    </row>
    <row r="44" spans="1:11">
      <c r="A44" s="15"/>
      <c r="B44" s="3"/>
      <c r="C44" s="4">
        <v>0.18</v>
      </c>
      <c r="D44" s="2" t="s">
        <v>7</v>
      </c>
      <c r="E44" s="2" t="s">
        <v>11</v>
      </c>
      <c r="F44" s="2"/>
      <c r="G44" s="2" t="s">
        <v>9</v>
      </c>
      <c r="H44" s="5">
        <f>H35</f>
        <v>0</v>
      </c>
      <c r="I44" s="6" t="s">
        <v>10</v>
      </c>
      <c r="J44" s="77">
        <f>H44*C44</f>
        <v>0</v>
      </c>
    </row>
    <row r="45" spans="1:11">
      <c r="A45" s="15"/>
      <c r="B45" s="3"/>
      <c r="C45" s="2" t="s">
        <v>16</v>
      </c>
      <c r="D45" s="2"/>
      <c r="E45" s="2"/>
      <c r="F45" s="2"/>
      <c r="G45" s="2"/>
      <c r="H45" s="2"/>
      <c r="I45" s="2"/>
      <c r="J45" s="16"/>
    </row>
    <row r="46" spans="1:11">
      <c r="A46" s="15"/>
      <c r="B46" s="3"/>
      <c r="C46" s="4">
        <v>1.2</v>
      </c>
      <c r="D46" s="2" t="s">
        <v>17</v>
      </c>
      <c r="E46" s="2" t="s">
        <v>18</v>
      </c>
      <c r="F46" s="2"/>
      <c r="G46" s="2" t="s">
        <v>9</v>
      </c>
      <c r="H46" s="5">
        <f>'UPAH &amp; BAHAN'!J26</f>
        <v>0</v>
      </c>
      <c r="I46" s="6" t="s">
        <v>10</v>
      </c>
      <c r="J46" s="77">
        <f>H46*C46</f>
        <v>0</v>
      </c>
    </row>
    <row r="47" spans="1:11">
      <c r="A47" s="15"/>
      <c r="B47" s="3"/>
      <c r="C47" s="4">
        <v>163</v>
      </c>
      <c r="D47" s="2" t="s">
        <v>19</v>
      </c>
      <c r="E47" s="2" t="s">
        <v>20</v>
      </c>
      <c r="F47" s="2"/>
      <c r="G47" s="2" t="s">
        <v>9</v>
      </c>
      <c r="H47" s="5">
        <f>'UPAH &amp; BAHAN'!J24/50</f>
        <v>0</v>
      </c>
      <c r="I47" s="6" t="s">
        <v>10</v>
      </c>
      <c r="J47" s="77">
        <f>H47*C47</f>
        <v>0</v>
      </c>
    </row>
    <row r="48" spans="1:11">
      <c r="A48" s="15"/>
      <c r="B48" s="3"/>
      <c r="C48" s="4">
        <v>0.52</v>
      </c>
      <c r="D48" s="2" t="s">
        <v>17</v>
      </c>
      <c r="E48" s="2" t="s">
        <v>21</v>
      </c>
      <c r="F48" s="2"/>
      <c r="G48" s="2" t="s">
        <v>9</v>
      </c>
      <c r="H48" s="5">
        <f>'UPAH &amp; BAHAN'!J25</f>
        <v>0</v>
      </c>
      <c r="I48" s="6" t="s">
        <v>10</v>
      </c>
      <c r="J48" s="77">
        <f>H48*C48</f>
        <v>0</v>
      </c>
      <c r="K48" s="8"/>
    </row>
    <row r="49" spans="1:11">
      <c r="A49" s="15"/>
      <c r="B49" s="3"/>
      <c r="C49" s="4" t="s">
        <v>92</v>
      </c>
      <c r="D49" s="2"/>
      <c r="E49" s="2"/>
      <c r="F49" s="2"/>
      <c r="G49" s="2"/>
      <c r="H49" s="5"/>
      <c r="I49" s="6"/>
      <c r="J49" s="77"/>
      <c r="K49" s="8"/>
    </row>
    <row r="50" spans="1:11">
      <c r="A50" s="15"/>
      <c r="B50" s="3"/>
      <c r="C50" s="4">
        <v>7.5999999999999998E-2</v>
      </c>
      <c r="D50" s="2" t="s">
        <v>93</v>
      </c>
      <c r="E50" s="2" t="s">
        <v>94</v>
      </c>
      <c r="F50" s="2"/>
      <c r="G50" s="2" t="s">
        <v>9</v>
      </c>
      <c r="H50" s="5"/>
      <c r="I50" s="6" t="s">
        <v>10</v>
      </c>
      <c r="J50" s="77">
        <f>H50*C50</f>
        <v>0</v>
      </c>
      <c r="K50" s="8"/>
    </row>
    <row r="51" spans="1:11">
      <c r="A51" s="15"/>
      <c r="B51" s="3"/>
      <c r="C51" s="2"/>
      <c r="D51" s="2"/>
      <c r="E51" s="2"/>
      <c r="F51" s="2" t="s">
        <v>103</v>
      </c>
      <c r="G51" s="2"/>
      <c r="H51" s="2"/>
      <c r="I51" s="6" t="s">
        <v>10</v>
      </c>
      <c r="J51" s="77">
        <f>SUM(J42:J50)</f>
        <v>0</v>
      </c>
      <c r="K51" s="5"/>
    </row>
    <row r="52" spans="1:11">
      <c r="A52" s="15"/>
      <c r="B52" s="3"/>
      <c r="C52" s="2"/>
      <c r="D52" s="2"/>
      <c r="E52" s="2"/>
      <c r="F52" s="2" t="s">
        <v>12</v>
      </c>
      <c r="G52" s="2"/>
      <c r="H52" s="2"/>
      <c r="I52" s="7" t="s">
        <v>10</v>
      </c>
      <c r="J52" s="78">
        <f>J51*0.1</f>
        <v>0</v>
      </c>
      <c r="K52" s="8"/>
    </row>
    <row r="53" spans="1:11">
      <c r="A53" s="15"/>
      <c r="B53" s="3"/>
      <c r="C53" s="2"/>
      <c r="D53" s="2"/>
      <c r="E53" s="2"/>
      <c r="F53" s="2"/>
      <c r="G53" s="2"/>
      <c r="H53" s="2"/>
      <c r="I53" s="6" t="s">
        <v>10</v>
      </c>
      <c r="J53" s="77">
        <f>SUM(J51:J52)</f>
        <v>0</v>
      </c>
    </row>
    <row r="54" spans="1:11">
      <c r="A54" s="15"/>
      <c r="B54" s="3"/>
      <c r="C54" s="2"/>
      <c r="D54" s="2"/>
      <c r="E54" s="2"/>
      <c r="F54" s="2"/>
      <c r="G54" s="2"/>
      <c r="H54" s="2"/>
      <c r="I54" s="2"/>
      <c r="J54" s="16"/>
    </row>
    <row r="55" spans="1:11">
      <c r="A55" s="15"/>
      <c r="B55" s="3">
        <v>3</v>
      </c>
      <c r="C55" s="2" t="s">
        <v>100</v>
      </c>
      <c r="D55" s="2"/>
      <c r="E55" s="2"/>
      <c r="F55" s="2"/>
      <c r="G55" s="2"/>
      <c r="H55" s="2"/>
      <c r="I55" s="2"/>
      <c r="J55" s="16"/>
    </row>
    <row r="56" spans="1:11">
      <c r="A56" s="15"/>
      <c r="B56" s="3"/>
      <c r="C56" s="2" t="s">
        <v>6</v>
      </c>
      <c r="D56" s="2"/>
      <c r="E56" s="2"/>
      <c r="F56" s="2"/>
      <c r="G56" s="2"/>
      <c r="H56" s="2"/>
      <c r="I56" s="2"/>
      <c r="J56" s="16"/>
    </row>
    <row r="57" spans="1:11">
      <c r="A57" s="15"/>
      <c r="B57" s="3"/>
      <c r="C57" s="4">
        <v>0.3</v>
      </c>
      <c r="D57" s="2" t="s">
        <v>7</v>
      </c>
      <c r="E57" s="2" t="s">
        <v>8</v>
      </c>
      <c r="F57" s="2"/>
      <c r="G57" s="2" t="s">
        <v>9</v>
      </c>
      <c r="H57" s="5">
        <f>H42</f>
        <v>0</v>
      </c>
      <c r="I57" s="6" t="s">
        <v>10</v>
      </c>
      <c r="J57" s="77">
        <f>H57*C57</f>
        <v>0</v>
      </c>
      <c r="K57" s="98"/>
    </row>
    <row r="58" spans="1:11">
      <c r="A58" s="15"/>
      <c r="B58" s="3"/>
      <c r="C58" s="4">
        <v>0.15</v>
      </c>
      <c r="D58" s="2" t="s">
        <v>7</v>
      </c>
      <c r="E58" s="2" t="s">
        <v>14</v>
      </c>
      <c r="F58" s="2"/>
      <c r="G58" s="2" t="s">
        <v>9</v>
      </c>
      <c r="H58" s="5">
        <f>H43</f>
        <v>0</v>
      </c>
      <c r="I58" s="6" t="s">
        <v>10</v>
      </c>
      <c r="J58" s="77">
        <f>H58*C58</f>
        <v>0</v>
      </c>
    </row>
    <row r="59" spans="1:11">
      <c r="A59" s="15"/>
      <c r="B59" s="3"/>
      <c r="C59" s="4">
        <v>1.4999999999999999E-2</v>
      </c>
      <c r="D59" s="2" t="s">
        <v>7</v>
      </c>
      <c r="E59" s="2" t="s">
        <v>15</v>
      </c>
      <c r="F59" s="2"/>
      <c r="G59" s="2" t="s">
        <v>9</v>
      </c>
      <c r="H59" s="5">
        <f>'UPAH &amp; BAHAN'!J15</f>
        <v>0</v>
      </c>
      <c r="I59" s="6" t="s">
        <v>10</v>
      </c>
      <c r="J59" s="77">
        <f>H59*C59</f>
        <v>0</v>
      </c>
    </row>
    <row r="60" spans="1:11">
      <c r="A60" s="15"/>
      <c r="B60" s="3"/>
      <c r="C60" s="4">
        <v>0.03</v>
      </c>
      <c r="D60" s="2" t="s">
        <v>7</v>
      </c>
      <c r="E60" s="2" t="s">
        <v>11</v>
      </c>
      <c r="F60" s="2"/>
      <c r="G60" s="2" t="s">
        <v>9</v>
      </c>
      <c r="H60" s="5">
        <f>H44</f>
        <v>0</v>
      </c>
      <c r="I60" s="6" t="s">
        <v>10</v>
      </c>
      <c r="J60" s="77">
        <f>H60*C60</f>
        <v>0</v>
      </c>
    </row>
    <row r="61" spans="1:11">
      <c r="A61" s="15"/>
      <c r="B61" s="3"/>
      <c r="C61" s="2" t="s">
        <v>16</v>
      </c>
      <c r="D61" s="2"/>
      <c r="E61" s="2"/>
      <c r="F61" s="2"/>
      <c r="G61" s="2"/>
      <c r="H61" s="2"/>
      <c r="I61" s="2"/>
      <c r="J61" s="16"/>
    </row>
    <row r="62" spans="1:11">
      <c r="A62" s="15"/>
      <c r="B62" s="3"/>
      <c r="C62" s="2">
        <v>6.34</v>
      </c>
      <c r="D62" s="2" t="s">
        <v>19</v>
      </c>
      <c r="E62" s="2" t="s">
        <v>20</v>
      </c>
      <c r="F62" s="2"/>
      <c r="G62" s="2" t="s">
        <v>9</v>
      </c>
      <c r="H62" s="5">
        <f>H47</f>
        <v>0</v>
      </c>
      <c r="I62" s="6" t="s">
        <v>10</v>
      </c>
      <c r="J62" s="77">
        <f>H62*C62</f>
        <v>0</v>
      </c>
    </row>
    <row r="63" spans="1:11">
      <c r="A63" s="15"/>
      <c r="B63" s="3"/>
      <c r="C63" s="2">
        <v>1.2E-2</v>
      </c>
      <c r="D63" s="2" t="s">
        <v>17</v>
      </c>
      <c r="E63" s="2" t="s">
        <v>21</v>
      </c>
      <c r="F63" s="2"/>
      <c r="G63" s="2" t="s">
        <v>9</v>
      </c>
      <c r="H63" s="5">
        <f>H48</f>
        <v>0</v>
      </c>
      <c r="I63" s="7" t="s">
        <v>10</v>
      </c>
      <c r="J63" s="78">
        <f>H63*C63</f>
        <v>0</v>
      </c>
    </row>
    <row r="64" spans="1:11">
      <c r="A64" s="15"/>
      <c r="B64" s="3"/>
      <c r="C64" s="2"/>
      <c r="D64" s="2"/>
      <c r="E64" s="2"/>
      <c r="F64" s="2" t="s">
        <v>103</v>
      </c>
      <c r="G64" s="2"/>
      <c r="H64" s="2"/>
      <c r="I64" s="6" t="s">
        <v>10</v>
      </c>
      <c r="J64" s="77">
        <f>SUM(J57:J63)</f>
        <v>0</v>
      </c>
    </row>
    <row r="65" spans="1:13">
      <c r="A65" s="15"/>
      <c r="B65" s="3"/>
      <c r="C65" s="2"/>
      <c r="D65" s="2"/>
      <c r="E65" s="2"/>
      <c r="F65" s="2" t="s">
        <v>12</v>
      </c>
      <c r="G65" s="2"/>
      <c r="H65" s="2"/>
      <c r="I65" s="7" t="s">
        <v>10</v>
      </c>
      <c r="J65" s="78">
        <f>J64*0.1</f>
        <v>0</v>
      </c>
    </row>
    <row r="66" spans="1:13">
      <c r="A66" s="15"/>
      <c r="B66" s="3"/>
      <c r="C66" s="2"/>
      <c r="D66" s="2"/>
      <c r="E66" s="2"/>
      <c r="F66" s="2"/>
      <c r="G66" s="2"/>
      <c r="H66" s="2"/>
      <c r="I66" s="6" t="s">
        <v>10</v>
      </c>
      <c r="J66" s="77">
        <f>SUM(J64:J65)</f>
        <v>0</v>
      </c>
    </row>
    <row r="67" spans="1:13" hidden="1">
      <c r="A67" s="15"/>
      <c r="B67" s="3">
        <v>5</v>
      </c>
      <c r="C67" s="10" t="s">
        <v>95</v>
      </c>
      <c r="D67" s="2"/>
      <c r="E67" s="2"/>
      <c r="F67" s="2"/>
      <c r="G67" s="2"/>
      <c r="H67" s="2"/>
      <c r="I67" s="2"/>
      <c r="J67" s="16"/>
    </row>
    <row r="68" spans="1:13" hidden="1">
      <c r="A68" s="15"/>
      <c r="B68" s="2"/>
      <c r="C68" s="2" t="s">
        <v>6</v>
      </c>
      <c r="D68" s="2"/>
      <c r="E68" s="2"/>
      <c r="F68" s="2"/>
      <c r="G68" s="2"/>
      <c r="H68" s="2"/>
      <c r="I68" s="2"/>
      <c r="J68" s="16"/>
    </row>
    <row r="69" spans="1:13" hidden="1">
      <c r="A69" s="15"/>
      <c r="B69" s="2"/>
      <c r="C69" s="100">
        <v>0.13200000000000001</v>
      </c>
      <c r="D69" s="2" t="s">
        <v>7</v>
      </c>
      <c r="E69" s="2" t="str">
        <f>E146</f>
        <v>TENAGA</v>
      </c>
      <c r="F69" s="2"/>
      <c r="G69" s="2" t="s">
        <v>9</v>
      </c>
      <c r="H69" s="5">
        <f>H146</f>
        <v>0</v>
      </c>
      <c r="I69" s="2"/>
      <c r="J69" s="77">
        <f>H69*C69</f>
        <v>0</v>
      </c>
    </row>
    <row r="70" spans="1:13" hidden="1">
      <c r="A70" s="15"/>
      <c r="B70" s="2"/>
      <c r="C70" s="100">
        <v>1.9E-2</v>
      </c>
      <c r="D70" s="2" t="s">
        <v>7</v>
      </c>
      <c r="E70" s="2">
        <f>E147</f>
        <v>0</v>
      </c>
      <c r="F70" s="2"/>
      <c r="G70" s="2" t="s">
        <v>9</v>
      </c>
      <c r="H70" s="5">
        <f>H147</f>
        <v>0</v>
      </c>
      <c r="I70" s="2"/>
      <c r="J70" s="77">
        <f>H70*C70</f>
        <v>0</v>
      </c>
    </row>
    <row r="71" spans="1:13" hidden="1">
      <c r="A71" s="15"/>
      <c r="B71" s="2"/>
      <c r="C71" s="100">
        <v>0.189</v>
      </c>
      <c r="D71" s="2" t="s">
        <v>7</v>
      </c>
      <c r="E71" s="2" t="str">
        <f>E148</f>
        <v>Pekerja</v>
      </c>
      <c r="F71" s="2"/>
      <c r="G71" s="2" t="s">
        <v>9</v>
      </c>
      <c r="H71" s="5">
        <f>H148</f>
        <v>0.02</v>
      </c>
      <c r="I71" s="2"/>
      <c r="J71" s="77">
        <f t="shared" ref="J71:J72" si="0">H71*C71</f>
        <v>0</v>
      </c>
    </row>
    <row r="72" spans="1:13" hidden="1">
      <c r="A72" s="15"/>
      <c r="B72" s="2"/>
      <c r="C72" s="100">
        <v>1.323</v>
      </c>
      <c r="D72" s="2" t="s">
        <v>7</v>
      </c>
      <c r="E72" s="2" t="str">
        <f>E149</f>
        <v>Mandor</v>
      </c>
      <c r="F72" s="2"/>
      <c r="G72" s="2" t="s">
        <v>9</v>
      </c>
      <c r="H72" s="5">
        <f>H149</f>
        <v>0.01</v>
      </c>
      <c r="I72" s="2"/>
      <c r="J72" s="77">
        <f t="shared" si="0"/>
        <v>0.01</v>
      </c>
    </row>
    <row r="73" spans="1:13" hidden="1">
      <c r="A73" s="15"/>
      <c r="B73" s="2"/>
      <c r="C73" s="100"/>
      <c r="D73" s="2"/>
      <c r="E73" s="2"/>
      <c r="F73" s="2"/>
      <c r="G73" s="2"/>
      <c r="H73" s="5"/>
      <c r="I73" s="2"/>
      <c r="J73" s="77"/>
    </row>
    <row r="74" spans="1:13" hidden="1">
      <c r="A74" s="15"/>
      <c r="B74" s="2"/>
      <c r="C74" s="2" t="s">
        <v>16</v>
      </c>
      <c r="D74" s="2"/>
      <c r="E74" s="2"/>
      <c r="F74" s="2"/>
      <c r="G74" s="2"/>
      <c r="H74" s="2"/>
      <c r="I74" s="2"/>
      <c r="J74" s="77"/>
    </row>
    <row r="75" spans="1:13" hidden="1">
      <c r="A75" s="15"/>
      <c r="B75" s="2"/>
      <c r="C75" s="100">
        <f>K75</f>
        <v>6.52</v>
      </c>
      <c r="D75" s="2" t="s">
        <v>66</v>
      </c>
      <c r="E75" s="2">
        <f>E152</f>
        <v>0</v>
      </c>
      <c r="F75" s="2"/>
      <c r="G75" s="2" t="s">
        <v>9</v>
      </c>
      <c r="H75" s="5" t="str">
        <f>H152</f>
        <v xml:space="preserve">JUMLAH HARGA TENAGA   </v>
      </c>
      <c r="I75" s="2"/>
      <c r="J75" s="77" t="e">
        <f t="shared" ref="J75:J77" si="1">H75*C75</f>
        <v>#VALUE!</v>
      </c>
      <c r="K75" s="1">
        <f>326/50</f>
        <v>6.52</v>
      </c>
    </row>
    <row r="76" spans="1:13" hidden="1">
      <c r="A76" s="15"/>
      <c r="B76" s="2"/>
      <c r="C76" s="100">
        <f>L76</f>
        <v>0.54290000000000005</v>
      </c>
      <c r="D76" s="2" t="s">
        <v>71</v>
      </c>
      <c r="E76" s="2">
        <f>E153</f>
        <v>0</v>
      </c>
      <c r="F76" s="2"/>
      <c r="G76" s="2" t="s">
        <v>9</v>
      </c>
      <c r="H76" s="5">
        <f>H153</f>
        <v>0</v>
      </c>
      <c r="I76" s="2"/>
      <c r="J76" s="77">
        <f t="shared" si="1"/>
        <v>0</v>
      </c>
      <c r="K76" s="1">
        <v>1400</v>
      </c>
      <c r="L76" s="1">
        <f>760/K76</f>
        <v>0.54285714285714304</v>
      </c>
      <c r="M76" s="1" t="s">
        <v>80</v>
      </c>
    </row>
    <row r="77" spans="1:13" hidden="1">
      <c r="A77" s="15"/>
      <c r="B77" s="2"/>
      <c r="C77" s="100">
        <f>L77</f>
        <v>0.57169999999999999</v>
      </c>
      <c r="D77" s="2" t="s">
        <v>71</v>
      </c>
      <c r="E77" s="2" t="str">
        <f>E154</f>
        <v>BAHAN</v>
      </c>
      <c r="F77" s="2"/>
      <c r="G77" s="2" t="s">
        <v>9</v>
      </c>
      <c r="H77" s="5">
        <f>H154</f>
        <v>0</v>
      </c>
      <c r="I77" s="2"/>
      <c r="J77" s="77">
        <f t="shared" si="1"/>
        <v>0</v>
      </c>
      <c r="K77" s="1">
        <v>1800</v>
      </c>
      <c r="L77" s="1">
        <f>1029/K77</f>
        <v>0.57166666666666699</v>
      </c>
      <c r="M77" s="1" t="s">
        <v>81</v>
      </c>
    </row>
    <row r="78" spans="1:13" hidden="1">
      <c r="A78" s="15"/>
      <c r="B78" s="3"/>
      <c r="C78" s="4" t="s">
        <v>92</v>
      </c>
      <c r="D78" s="2"/>
      <c r="E78" s="2"/>
      <c r="F78" s="2"/>
      <c r="G78" s="2"/>
      <c r="H78" s="5"/>
      <c r="I78" s="6"/>
      <c r="J78" s="77"/>
      <c r="K78" s="8"/>
    </row>
    <row r="79" spans="1:13" hidden="1">
      <c r="A79" s="15"/>
      <c r="B79" s="3"/>
      <c r="C79" s="4">
        <v>0.25</v>
      </c>
      <c r="D79" s="2" t="s">
        <v>93</v>
      </c>
      <c r="E79" s="2" t="s">
        <v>94</v>
      </c>
      <c r="F79" s="2"/>
      <c r="G79" s="2" t="s">
        <v>9</v>
      </c>
      <c r="H79" s="5">
        <f>H156</f>
        <v>0</v>
      </c>
      <c r="I79" s="6" t="s">
        <v>10</v>
      </c>
      <c r="J79" s="77">
        <f>H79*C79</f>
        <v>0</v>
      </c>
      <c r="K79" s="8"/>
    </row>
    <row r="80" spans="1:13" hidden="1">
      <c r="A80" s="15"/>
      <c r="B80" s="2"/>
      <c r="C80" s="2"/>
      <c r="D80" s="2"/>
      <c r="E80" s="2"/>
      <c r="F80" s="2" t="s">
        <v>103</v>
      </c>
      <c r="G80" s="2"/>
      <c r="H80" s="2"/>
      <c r="I80" s="6" t="s">
        <v>10</v>
      </c>
      <c r="J80" s="77" t="e">
        <f>SUM(J69:J79)</f>
        <v>#VALUE!</v>
      </c>
    </row>
    <row r="81" spans="1:11" hidden="1">
      <c r="A81" s="15"/>
      <c r="B81" s="2"/>
      <c r="C81" s="2"/>
      <c r="D81" s="2"/>
      <c r="E81" s="2"/>
      <c r="F81" s="2" t="s">
        <v>12</v>
      </c>
      <c r="G81" s="2"/>
      <c r="H81" s="2"/>
      <c r="I81" s="6" t="s">
        <v>10</v>
      </c>
      <c r="J81" s="77" t="e">
        <f>J80*0.1</f>
        <v>#VALUE!</v>
      </c>
    </row>
    <row r="82" spans="1:11" hidden="1">
      <c r="A82" s="15"/>
      <c r="B82" s="2"/>
      <c r="C82" s="2"/>
      <c r="D82" s="2"/>
      <c r="E82" s="2"/>
      <c r="F82" s="2"/>
      <c r="G82" s="2"/>
      <c r="H82" s="2"/>
      <c r="I82" s="6" t="s">
        <v>10</v>
      </c>
      <c r="J82" s="77" t="e">
        <f>SUM(J80:J81)</f>
        <v>#VALUE!</v>
      </c>
    </row>
    <row r="83" spans="1:11" hidden="1">
      <c r="A83" s="15"/>
      <c r="B83" s="3"/>
      <c r="C83" s="2"/>
      <c r="D83" s="2"/>
      <c r="E83" s="2"/>
      <c r="F83" s="2"/>
      <c r="G83" s="2"/>
      <c r="H83" s="2"/>
      <c r="I83" s="6"/>
      <c r="J83" s="77"/>
    </row>
    <row r="84" spans="1:11">
      <c r="A84" s="15"/>
      <c r="B84" s="3"/>
      <c r="C84" s="2"/>
      <c r="D84" s="2"/>
      <c r="E84" s="2"/>
      <c r="F84" s="2"/>
      <c r="G84" s="2"/>
      <c r="H84" s="2"/>
      <c r="I84" s="6"/>
      <c r="J84" s="77"/>
    </row>
    <row r="85" spans="1:11">
      <c r="A85" s="15"/>
      <c r="B85" s="3">
        <v>4</v>
      </c>
      <c r="C85" s="2" t="s">
        <v>99</v>
      </c>
      <c r="D85" s="2"/>
      <c r="E85" s="2"/>
      <c r="F85" s="2"/>
      <c r="G85" s="2"/>
      <c r="H85" s="2"/>
      <c r="I85" s="2"/>
      <c r="J85" s="16"/>
    </row>
    <row r="86" spans="1:11">
      <c r="A86" s="15"/>
      <c r="B86" s="3"/>
      <c r="C86" s="2" t="s">
        <v>6</v>
      </c>
      <c r="D86" s="2"/>
      <c r="E86" s="2"/>
      <c r="F86" s="2"/>
      <c r="G86" s="2"/>
      <c r="H86" s="2"/>
      <c r="I86" s="2"/>
      <c r="J86" s="16"/>
    </row>
    <row r="87" spans="1:11">
      <c r="A87" s="15"/>
      <c r="B87" s="3"/>
      <c r="C87" s="4">
        <v>0.38400000000000001</v>
      </c>
      <c r="D87" s="2" t="s">
        <v>7</v>
      </c>
      <c r="E87" s="2" t="s">
        <v>8</v>
      </c>
      <c r="F87" s="2"/>
      <c r="G87" s="2" t="s">
        <v>9</v>
      </c>
      <c r="H87" s="5">
        <f>H72</f>
        <v>0.01</v>
      </c>
      <c r="I87" s="6" t="s">
        <v>10</v>
      </c>
      <c r="J87" s="77">
        <f>H87*C87</f>
        <v>0</v>
      </c>
      <c r="K87" s="98"/>
    </row>
    <row r="88" spans="1:11">
      <c r="A88" s="15"/>
      <c r="B88" s="3"/>
      <c r="C88" s="4">
        <v>0.192</v>
      </c>
      <c r="D88" s="2" t="s">
        <v>7</v>
      </c>
      <c r="E88" s="2" t="s">
        <v>14</v>
      </c>
      <c r="F88" s="2"/>
      <c r="G88" s="2" t="s">
        <v>9</v>
      </c>
      <c r="H88" s="5">
        <f>H58</f>
        <v>0</v>
      </c>
      <c r="I88" s="6" t="s">
        <v>10</v>
      </c>
      <c r="J88" s="77">
        <f>H88*C88</f>
        <v>0</v>
      </c>
    </row>
    <row r="89" spans="1:11">
      <c r="A89" s="15"/>
      <c r="B89" s="3"/>
      <c r="C89" s="4">
        <v>1.9E-2</v>
      </c>
      <c r="D89" s="2" t="s">
        <v>7</v>
      </c>
      <c r="E89" s="2" t="s">
        <v>15</v>
      </c>
      <c r="F89" s="2"/>
      <c r="G89" s="2" t="s">
        <v>9</v>
      </c>
      <c r="H89" s="5">
        <f t="shared" ref="H89:H93" si="2">H59</f>
        <v>0</v>
      </c>
      <c r="I89" s="6" t="s">
        <v>10</v>
      </c>
      <c r="J89" s="77">
        <f>H89*C89</f>
        <v>0</v>
      </c>
    </row>
    <row r="90" spans="1:11">
      <c r="A90" s="15"/>
      <c r="B90" s="3"/>
      <c r="C90" s="4">
        <v>1.9E-2</v>
      </c>
      <c r="D90" s="2" t="s">
        <v>7</v>
      </c>
      <c r="E90" s="2" t="s">
        <v>11</v>
      </c>
      <c r="F90" s="2"/>
      <c r="G90" s="2" t="s">
        <v>9</v>
      </c>
      <c r="H90" s="5">
        <f t="shared" si="2"/>
        <v>0</v>
      </c>
      <c r="I90" s="6" t="s">
        <v>10</v>
      </c>
      <c r="J90" s="77">
        <f>H90*C90</f>
        <v>0</v>
      </c>
    </row>
    <row r="91" spans="1:11">
      <c r="A91" s="15"/>
      <c r="B91" s="3"/>
      <c r="C91" s="2" t="s">
        <v>16</v>
      </c>
      <c r="D91" s="2"/>
      <c r="E91" s="2"/>
      <c r="F91" s="2"/>
      <c r="G91" s="2"/>
      <c r="H91" s="5"/>
      <c r="I91" s="2"/>
      <c r="J91" s="16"/>
    </row>
    <row r="92" spans="1:11">
      <c r="A92" s="15"/>
      <c r="B92" s="3"/>
      <c r="C92" s="2">
        <v>10.224</v>
      </c>
      <c r="D92" s="2" t="s">
        <v>19</v>
      </c>
      <c r="E92" s="2" t="s">
        <v>20</v>
      </c>
      <c r="F92" s="2"/>
      <c r="G92" s="2" t="s">
        <v>9</v>
      </c>
      <c r="H92" s="5">
        <f t="shared" si="2"/>
        <v>0</v>
      </c>
      <c r="I92" s="6" t="s">
        <v>10</v>
      </c>
      <c r="J92" s="77">
        <f>H92*C92</f>
        <v>0</v>
      </c>
    </row>
    <row r="93" spans="1:11">
      <c r="A93" s="15"/>
      <c r="B93" s="3"/>
      <c r="C93" s="2">
        <v>0.02</v>
      </c>
      <c r="D93" s="2" t="s">
        <v>17</v>
      </c>
      <c r="E93" s="2" t="s">
        <v>21</v>
      </c>
      <c r="F93" s="2"/>
      <c r="G93" s="2" t="s">
        <v>9</v>
      </c>
      <c r="H93" s="5">
        <f t="shared" si="2"/>
        <v>0</v>
      </c>
      <c r="I93" s="7" t="s">
        <v>10</v>
      </c>
      <c r="J93" s="78">
        <f>H93*C93</f>
        <v>0</v>
      </c>
    </row>
    <row r="94" spans="1:11">
      <c r="A94" s="15"/>
      <c r="B94" s="3"/>
      <c r="C94" s="2"/>
      <c r="D94" s="2"/>
      <c r="E94" s="2"/>
      <c r="F94" s="2" t="s">
        <v>103</v>
      </c>
      <c r="G94" s="2"/>
      <c r="H94" s="2"/>
      <c r="I94" s="6" t="s">
        <v>10</v>
      </c>
      <c r="J94" s="77">
        <f>SUM(J87:J93)</f>
        <v>0</v>
      </c>
    </row>
    <row r="95" spans="1:11">
      <c r="A95" s="15"/>
      <c r="B95" s="3"/>
      <c r="C95" s="2"/>
      <c r="D95" s="2"/>
      <c r="E95" s="2"/>
      <c r="F95" s="2" t="s">
        <v>12</v>
      </c>
      <c r="G95" s="2"/>
      <c r="H95" s="2"/>
      <c r="I95" s="7" t="s">
        <v>10</v>
      </c>
      <c r="J95" s="78">
        <f>J94*0.1</f>
        <v>0</v>
      </c>
    </row>
    <row r="96" spans="1:11">
      <c r="A96" s="15"/>
      <c r="B96" s="3"/>
      <c r="C96" s="2"/>
      <c r="D96" s="2"/>
      <c r="E96" s="2"/>
      <c r="F96" s="2"/>
      <c r="G96" s="2"/>
      <c r="H96" s="2"/>
      <c r="I96" s="6" t="s">
        <v>10</v>
      </c>
      <c r="J96" s="77">
        <f>SUM(J94:J95)</f>
        <v>0</v>
      </c>
    </row>
    <row r="97" spans="1:10" ht="13.5" thickBot="1">
      <c r="A97" s="27"/>
      <c r="B97" s="117"/>
      <c r="C97" s="116"/>
      <c r="D97" s="116"/>
      <c r="E97" s="116"/>
      <c r="F97" s="116"/>
      <c r="G97" s="116"/>
      <c r="H97" s="116"/>
      <c r="I97" s="118"/>
      <c r="J97" s="119"/>
    </row>
    <row r="98" spans="1:10">
      <c r="A98" s="12"/>
      <c r="B98" s="113"/>
      <c r="C98" s="12"/>
      <c r="D98" s="12"/>
      <c r="E98" s="12"/>
      <c r="F98" s="12"/>
      <c r="G98" s="12"/>
      <c r="H98" s="12"/>
      <c r="I98" s="114"/>
      <c r="J98" s="115"/>
    </row>
    <row r="99" spans="1:10">
      <c r="A99" s="2"/>
      <c r="B99" s="3"/>
      <c r="C99" s="2"/>
      <c r="D99" s="2"/>
      <c r="E99" s="2"/>
      <c r="F99" s="2"/>
      <c r="G99" s="2"/>
      <c r="H99" s="2"/>
      <c r="I99" s="6"/>
      <c r="J99" s="5"/>
    </row>
    <row r="100" spans="1:10">
      <c r="A100" s="2"/>
      <c r="B100" s="3"/>
      <c r="C100" s="2"/>
      <c r="D100" s="2"/>
      <c r="E100" s="2"/>
      <c r="F100" s="2"/>
      <c r="G100" s="2"/>
      <c r="H100" s="2"/>
      <c r="I100" s="6"/>
      <c r="J100" s="5"/>
    </row>
    <row r="101" spans="1:10">
      <c r="A101" s="2"/>
      <c r="B101" s="3"/>
      <c r="C101" s="2"/>
      <c r="D101" s="2"/>
      <c r="E101" s="2"/>
      <c r="F101" s="2"/>
      <c r="G101" s="2"/>
      <c r="H101" s="2"/>
      <c r="I101" s="6"/>
      <c r="J101" s="5"/>
    </row>
    <row r="102" spans="1:10">
      <c r="A102" s="2"/>
      <c r="B102" s="3"/>
      <c r="C102" s="2"/>
      <c r="D102" s="2"/>
      <c r="E102" s="2"/>
      <c r="F102" s="2"/>
      <c r="G102" s="2"/>
      <c r="H102" s="2"/>
      <c r="I102" s="6"/>
      <c r="J102" s="5"/>
    </row>
    <row r="103" spans="1:10" ht="13.5" thickBot="1">
      <c r="A103" s="2"/>
      <c r="B103" s="3"/>
      <c r="C103" s="2"/>
      <c r="D103" s="2"/>
      <c r="E103" s="2"/>
      <c r="F103" s="2"/>
      <c r="G103" s="2"/>
      <c r="H103" s="2"/>
      <c r="I103" s="6"/>
      <c r="J103" s="5"/>
    </row>
    <row r="104" spans="1:10">
      <c r="A104" s="102"/>
      <c r="B104" s="150"/>
      <c r="C104" s="151"/>
      <c r="D104" s="151"/>
      <c r="E104" s="151"/>
      <c r="F104" s="151"/>
      <c r="G104" s="151"/>
      <c r="H104" s="151"/>
      <c r="I104" s="152"/>
      <c r="J104" s="103"/>
    </row>
    <row r="105" spans="1:10">
      <c r="A105" s="15"/>
      <c r="B105" s="2">
        <v>5</v>
      </c>
      <c r="C105" s="88" t="s">
        <v>89</v>
      </c>
      <c r="D105" s="82"/>
      <c r="E105" s="83"/>
      <c r="F105" s="2"/>
      <c r="G105" s="2"/>
      <c r="H105" s="2"/>
      <c r="I105" s="2"/>
      <c r="J105" s="16"/>
    </row>
    <row r="106" spans="1:10">
      <c r="A106" s="15"/>
      <c r="B106" s="2"/>
      <c r="C106" s="88" t="s">
        <v>6</v>
      </c>
      <c r="D106" s="84"/>
      <c r="E106" s="85"/>
      <c r="F106" s="2"/>
      <c r="G106" s="2"/>
      <c r="H106" s="2"/>
      <c r="I106" s="2"/>
      <c r="J106" s="16"/>
    </row>
    <row r="107" spans="1:10">
      <c r="A107" s="15"/>
      <c r="B107" s="2"/>
      <c r="C107" s="86">
        <v>0.2</v>
      </c>
      <c r="D107" s="84" t="s">
        <v>7</v>
      </c>
      <c r="E107" s="85" t="s">
        <v>8</v>
      </c>
      <c r="F107" s="2"/>
      <c r="G107" s="2" t="s">
        <v>9</v>
      </c>
      <c r="H107" s="5">
        <f>'UPAH &amp; BAHAN'!J11</f>
        <v>0</v>
      </c>
      <c r="I107" s="2"/>
      <c r="J107" s="77">
        <f>H107*C107</f>
        <v>0</v>
      </c>
    </row>
    <row r="108" spans="1:10">
      <c r="A108" s="15"/>
      <c r="B108" s="2"/>
      <c r="C108" s="86">
        <v>0.1</v>
      </c>
      <c r="D108" s="84" t="s">
        <v>7</v>
      </c>
      <c r="E108" s="85" t="s">
        <v>14</v>
      </c>
      <c r="F108" s="2"/>
      <c r="G108" s="2" t="s">
        <v>9</v>
      </c>
      <c r="H108" s="5">
        <f>'UPAH &amp; BAHAN'!J12</f>
        <v>0</v>
      </c>
      <c r="I108" s="2"/>
      <c r="J108" s="77">
        <f>H108*C108</f>
        <v>0</v>
      </c>
    </row>
    <row r="109" spans="1:10">
      <c r="A109" s="15"/>
      <c r="B109" s="2"/>
      <c r="C109" s="86">
        <v>0.01</v>
      </c>
      <c r="D109" s="84" t="s">
        <v>7</v>
      </c>
      <c r="E109" s="85" t="s">
        <v>15</v>
      </c>
      <c r="F109" s="2"/>
      <c r="G109" s="2" t="s">
        <v>9</v>
      </c>
      <c r="H109" s="5">
        <f>'UPAH &amp; BAHAN'!J15</f>
        <v>0</v>
      </c>
      <c r="I109" s="2"/>
      <c r="J109" s="77">
        <f>H109*C109</f>
        <v>0</v>
      </c>
    </row>
    <row r="110" spans="1:10">
      <c r="A110" s="15"/>
      <c r="B110" s="2"/>
      <c r="C110" s="86">
        <v>0.02</v>
      </c>
      <c r="D110" s="84" t="s">
        <v>7</v>
      </c>
      <c r="E110" s="87" t="s">
        <v>11</v>
      </c>
      <c r="F110" s="2"/>
      <c r="G110" s="2" t="s">
        <v>9</v>
      </c>
      <c r="H110" s="5">
        <f>'UPAH &amp; BAHAN'!J16</f>
        <v>0</v>
      </c>
      <c r="I110" s="2"/>
      <c r="J110" s="77">
        <f>H110*C110</f>
        <v>0</v>
      </c>
    </row>
    <row r="111" spans="1:10">
      <c r="A111" s="15"/>
      <c r="B111" s="2"/>
      <c r="C111" s="88" t="s">
        <v>16</v>
      </c>
      <c r="D111" s="84"/>
      <c r="E111" s="85"/>
      <c r="F111" s="2"/>
      <c r="G111" s="2"/>
      <c r="H111" s="2"/>
      <c r="I111" s="2"/>
      <c r="J111" s="77"/>
    </row>
    <row r="112" spans="1:10">
      <c r="A112" s="15"/>
      <c r="B112" s="2"/>
      <c r="C112" s="88">
        <v>3.25</v>
      </c>
      <c r="D112" s="84" t="s">
        <v>19</v>
      </c>
      <c r="E112" s="85" t="s">
        <v>20</v>
      </c>
      <c r="F112" s="2"/>
      <c r="G112" s="2" t="s">
        <v>9</v>
      </c>
      <c r="H112" s="5">
        <f>H167/50</f>
        <v>0</v>
      </c>
      <c r="I112" s="2"/>
      <c r="J112" s="77">
        <f>H112*C112</f>
        <v>0</v>
      </c>
    </row>
    <row r="113" spans="1:13">
      <c r="A113" s="15"/>
      <c r="B113" s="2"/>
      <c r="C113" s="88"/>
      <c r="D113" s="84"/>
      <c r="E113" s="85"/>
      <c r="F113" s="2"/>
      <c r="G113" s="2"/>
      <c r="H113" s="2"/>
      <c r="I113" s="2"/>
      <c r="J113" s="16"/>
    </row>
    <row r="114" spans="1:13">
      <c r="A114" s="15"/>
      <c r="B114" s="2"/>
      <c r="C114" s="88"/>
      <c r="D114" s="84"/>
      <c r="E114" s="85" t="s">
        <v>103</v>
      </c>
      <c r="F114" s="2"/>
      <c r="G114" s="2"/>
      <c r="H114" s="2"/>
      <c r="I114" s="6" t="s">
        <v>10</v>
      </c>
      <c r="J114" s="77">
        <f>SUM(J105:J113)</f>
        <v>0</v>
      </c>
    </row>
    <row r="115" spans="1:13">
      <c r="A115" s="15"/>
      <c r="B115" s="2"/>
      <c r="C115" s="88"/>
      <c r="D115" s="84"/>
      <c r="E115" s="85" t="s">
        <v>12</v>
      </c>
      <c r="F115" s="2"/>
      <c r="G115" s="2"/>
      <c r="H115" s="2"/>
      <c r="I115" s="7" t="s">
        <v>10</v>
      </c>
      <c r="J115" s="78">
        <f>J114*0.1</f>
        <v>0</v>
      </c>
    </row>
    <row r="116" spans="1:13">
      <c r="A116" s="15"/>
      <c r="B116" s="2"/>
      <c r="C116" s="2"/>
      <c r="D116" s="2"/>
      <c r="E116" s="2"/>
      <c r="F116" s="2"/>
      <c r="G116" s="2"/>
      <c r="H116" s="2"/>
      <c r="I116" s="6" t="s">
        <v>10</v>
      </c>
      <c r="J116" s="77">
        <f>SUM(J114:J115)</f>
        <v>0</v>
      </c>
    </row>
    <row r="117" spans="1:13">
      <c r="A117" s="15"/>
      <c r="B117" s="3">
        <v>6</v>
      </c>
      <c r="C117" s="88" t="s">
        <v>154</v>
      </c>
      <c r="D117" s="143"/>
      <c r="E117" s="143"/>
      <c r="F117" s="143"/>
      <c r="G117" s="143"/>
      <c r="H117" s="143"/>
      <c r="I117" s="143"/>
      <c r="J117" s="144"/>
    </row>
    <row r="118" spans="1:13">
      <c r="A118" s="15"/>
      <c r="B118" s="3"/>
      <c r="C118" s="88" t="s">
        <v>155</v>
      </c>
      <c r="D118" s="143"/>
      <c r="E118" s="143"/>
      <c r="F118" s="143"/>
      <c r="G118" s="143"/>
      <c r="H118" s="143"/>
      <c r="I118" s="143"/>
      <c r="J118" s="144"/>
    </row>
    <row r="119" spans="1:13">
      <c r="A119" s="15"/>
      <c r="B119" s="3"/>
      <c r="C119" s="143"/>
      <c r="D119" s="143"/>
      <c r="E119" s="143"/>
      <c r="F119" s="143"/>
      <c r="G119" s="2" t="s">
        <v>9</v>
      </c>
      <c r="H119" s="145">
        <f>L178</f>
        <v>0</v>
      </c>
      <c r="I119" s="146" t="s">
        <v>10</v>
      </c>
      <c r="J119" s="147">
        <f>H119/3</f>
        <v>0</v>
      </c>
    </row>
    <row r="120" spans="1:13">
      <c r="A120" s="15"/>
      <c r="B120" s="3"/>
      <c r="C120" s="143"/>
      <c r="D120" s="143"/>
      <c r="E120" s="143"/>
      <c r="F120" s="143" t="s">
        <v>103</v>
      </c>
      <c r="G120" s="143"/>
      <c r="H120" s="143"/>
      <c r="I120" s="146" t="s">
        <v>10</v>
      </c>
      <c r="J120" s="147">
        <f>J119*0.1</f>
        <v>0</v>
      </c>
    </row>
    <row r="121" spans="1:13">
      <c r="A121" s="15"/>
      <c r="B121" s="3"/>
      <c r="C121" s="143"/>
      <c r="D121" s="143"/>
      <c r="E121" s="143"/>
      <c r="F121" s="143" t="s">
        <v>12</v>
      </c>
      <c r="G121" s="143"/>
      <c r="H121" s="143"/>
      <c r="I121" s="148" t="s">
        <v>10</v>
      </c>
      <c r="J121" s="149">
        <f>SUM(J119:J120)</f>
        <v>0</v>
      </c>
    </row>
    <row r="122" spans="1:13" ht="13.5" thickBot="1">
      <c r="A122" s="27"/>
      <c r="B122" s="117"/>
      <c r="C122" s="116"/>
      <c r="D122" s="116"/>
      <c r="E122" s="116"/>
      <c r="F122" s="116"/>
      <c r="G122" s="116"/>
      <c r="H122" s="116"/>
      <c r="I122" s="118"/>
      <c r="J122" s="119"/>
    </row>
    <row r="123" spans="1:13">
      <c r="A123" s="2"/>
      <c r="B123" s="3"/>
      <c r="C123" s="2"/>
      <c r="D123" s="2"/>
      <c r="E123" s="2"/>
      <c r="F123" s="2"/>
      <c r="G123" s="2"/>
      <c r="H123" s="2"/>
      <c r="I123" s="6"/>
      <c r="J123" s="5"/>
    </row>
    <row r="124" spans="1:13">
      <c r="A124" s="2"/>
      <c r="B124" s="3"/>
      <c r="C124" s="153"/>
      <c r="D124" s="153"/>
      <c r="E124" s="153"/>
      <c r="F124" s="153"/>
      <c r="G124" s="153"/>
      <c r="H124" s="153"/>
      <c r="I124" s="153"/>
      <c r="J124" s="153"/>
      <c r="K124" s="154" t="s">
        <v>104</v>
      </c>
      <c r="L124" s="155"/>
      <c r="M124" s="153"/>
    </row>
    <row r="125" spans="1:13">
      <c r="A125" s="2"/>
      <c r="B125" s="3"/>
      <c r="C125" s="153"/>
      <c r="D125" s="153"/>
      <c r="E125" s="153"/>
      <c r="F125" s="153"/>
      <c r="G125" s="153"/>
      <c r="H125" s="153"/>
      <c r="I125" s="153"/>
      <c r="J125" s="153"/>
      <c r="K125" s="156"/>
      <c r="L125" s="156"/>
      <c r="M125" s="153"/>
    </row>
    <row r="126" spans="1:13">
      <c r="A126" s="2"/>
      <c r="B126" s="3"/>
      <c r="C126" s="157" t="s">
        <v>105</v>
      </c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</row>
    <row r="127" spans="1:13">
      <c r="A127" s="2"/>
      <c r="B127" s="3"/>
      <c r="C127" s="157" t="s">
        <v>106</v>
      </c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</row>
    <row r="128" spans="1:13">
      <c r="A128" s="2"/>
      <c r="B128" s="3"/>
      <c r="C128" s="158" t="s">
        <v>107</v>
      </c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</row>
    <row r="129" spans="1:13">
      <c r="A129" s="2"/>
      <c r="B129" s="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</row>
    <row r="130" spans="1:13">
      <c r="A130" s="2"/>
      <c r="B130" s="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</row>
    <row r="131" spans="1:13">
      <c r="A131" s="2"/>
      <c r="B131" s="3"/>
      <c r="C131" s="159" t="s">
        <v>108</v>
      </c>
      <c r="D131" s="159"/>
      <c r="E131" s="159"/>
      <c r="F131" s="160" t="s">
        <v>2</v>
      </c>
      <c r="G131" s="159"/>
      <c r="H131" s="159"/>
      <c r="I131" s="159"/>
      <c r="J131" s="159"/>
      <c r="K131" s="159"/>
      <c r="L131" s="159"/>
      <c r="M131" s="159"/>
    </row>
    <row r="132" spans="1:13">
      <c r="A132" s="2"/>
      <c r="B132" s="3"/>
      <c r="C132" s="159" t="s">
        <v>109</v>
      </c>
      <c r="D132" s="159"/>
      <c r="E132" s="159"/>
      <c r="F132" s="161" t="str">
        <f>+[21]Informasi!$G$7</f>
        <v>: ………………………………………………</v>
      </c>
      <c r="G132" s="159"/>
      <c r="H132" s="159"/>
      <c r="I132" s="159"/>
      <c r="J132" s="159"/>
      <c r="K132" s="159"/>
      <c r="L132" s="159"/>
      <c r="M132" s="159"/>
    </row>
    <row r="133" spans="1:13">
      <c r="A133" s="2"/>
      <c r="B133" s="3"/>
      <c r="C133" s="159" t="s">
        <v>110</v>
      </c>
      <c r="D133" s="159"/>
      <c r="E133" s="159"/>
      <c r="F133" s="161" t="str">
        <f>+[21]Informasi!$G$9</f>
        <v>: …………………………………………………………………..</v>
      </c>
      <c r="G133" s="159"/>
      <c r="H133" s="159"/>
      <c r="I133" s="159"/>
      <c r="J133" s="159"/>
      <c r="K133" s="159"/>
      <c r="L133" s="159"/>
      <c r="M133" s="159"/>
    </row>
    <row r="134" spans="1:13">
      <c r="A134" s="2"/>
      <c r="B134" s="3"/>
      <c r="C134" s="159"/>
      <c r="D134" s="159"/>
      <c r="E134" s="159"/>
      <c r="F134" s="161" t="str">
        <f>+[21]Informasi!$G$10</f>
        <v xml:space="preserve">   ………………………………………………………………….</v>
      </c>
      <c r="G134" s="159"/>
      <c r="H134" s="159"/>
      <c r="I134" s="159"/>
      <c r="J134" s="159"/>
      <c r="K134" s="159"/>
      <c r="L134" s="159"/>
      <c r="M134" s="159"/>
    </row>
    <row r="135" spans="1:13">
      <c r="A135" s="2"/>
      <c r="B135" s="3"/>
      <c r="C135" s="159" t="s">
        <v>111</v>
      </c>
      <c r="D135" s="159"/>
      <c r="E135" s="159"/>
      <c r="F135" s="161" t="str">
        <f>+[21]Informasi!$G$11</f>
        <v>: 2017</v>
      </c>
      <c r="G135" s="159"/>
      <c r="H135" s="159"/>
      <c r="I135" s="159"/>
      <c r="J135" s="159"/>
      <c r="K135" s="159"/>
      <c r="L135" s="159"/>
      <c r="M135" s="159"/>
    </row>
    <row r="136" spans="1:13">
      <c r="A136" s="2"/>
      <c r="B136" s="3"/>
      <c r="C136" s="159" t="s">
        <v>112</v>
      </c>
      <c r="D136" s="159"/>
      <c r="E136" s="159"/>
      <c r="F136" s="159" t="s">
        <v>152</v>
      </c>
      <c r="G136" s="159"/>
      <c r="H136" s="159"/>
      <c r="I136" s="159" t="s">
        <v>113</v>
      </c>
      <c r="J136" s="159"/>
      <c r="K136" s="159" t="s">
        <v>2</v>
      </c>
      <c r="L136" s="162">
        <f>+[21]BOQ!$E$54</f>
        <v>1</v>
      </c>
      <c r="M136" s="159"/>
    </row>
    <row r="137" spans="1:13">
      <c r="A137" s="2"/>
      <c r="B137" s="3"/>
      <c r="C137" s="159" t="s">
        <v>114</v>
      </c>
      <c r="D137" s="159"/>
      <c r="E137" s="159"/>
      <c r="F137" s="159" t="s">
        <v>156</v>
      </c>
      <c r="G137" s="159"/>
      <c r="H137" s="159"/>
      <c r="I137" s="159" t="s">
        <v>115</v>
      </c>
      <c r="J137" s="159"/>
      <c r="K137" s="159" t="s">
        <v>2</v>
      </c>
      <c r="L137" s="162">
        <f>[21]BOQ!$G$54</f>
        <v>0</v>
      </c>
      <c r="M137" s="159"/>
    </row>
    <row r="138" spans="1:13">
      <c r="A138" s="2"/>
      <c r="B138" s="3"/>
      <c r="C138" s="159" t="s">
        <v>116</v>
      </c>
      <c r="D138" s="159"/>
      <c r="E138" s="159"/>
      <c r="F138" s="159" t="s">
        <v>153</v>
      </c>
      <c r="G138" s="159"/>
      <c r="H138" s="159"/>
      <c r="I138" s="159" t="s">
        <v>117</v>
      </c>
      <c r="J138" s="159"/>
      <c r="K138" s="159" t="s">
        <v>2</v>
      </c>
      <c r="L138" s="162">
        <f>(L137/[21]Rekap!$H$28)*100</f>
        <v>0</v>
      </c>
      <c r="M138" s="159"/>
    </row>
    <row r="139" spans="1:13" ht="13.5" thickBot="1">
      <c r="A139" s="2"/>
      <c r="B139" s="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</row>
    <row r="140" spans="1:13" ht="13.5" thickTop="1">
      <c r="A140" s="2"/>
      <c r="B140" s="3"/>
      <c r="C140" s="163"/>
      <c r="D140" s="164"/>
      <c r="E140" s="165"/>
      <c r="F140" s="165"/>
      <c r="G140" s="164"/>
      <c r="H140" s="164"/>
      <c r="I140" s="164"/>
      <c r="J140" s="164"/>
      <c r="K140" s="165"/>
      <c r="L140" s="165"/>
      <c r="M140" s="166"/>
    </row>
    <row r="141" spans="1:13">
      <c r="A141" s="2"/>
      <c r="B141" s="3"/>
      <c r="C141" s="167"/>
      <c r="D141" s="168"/>
      <c r="E141" s="169"/>
      <c r="F141" s="169"/>
      <c r="G141" s="168"/>
      <c r="H141" s="170" t="s">
        <v>118</v>
      </c>
      <c r="I141" s="170" t="s">
        <v>119</v>
      </c>
      <c r="J141" s="171" t="s">
        <v>120</v>
      </c>
      <c r="K141" s="157"/>
      <c r="L141" s="157"/>
      <c r="M141" s="172"/>
    </row>
    <row r="142" spans="1:13">
      <c r="A142" s="2"/>
      <c r="B142" s="3"/>
      <c r="C142" s="173" t="s">
        <v>121</v>
      </c>
      <c r="D142" s="168"/>
      <c r="E142" s="157" t="s">
        <v>122</v>
      </c>
      <c r="F142" s="157"/>
      <c r="G142" s="170" t="s">
        <v>123</v>
      </c>
      <c r="H142" s="170" t="s">
        <v>124</v>
      </c>
      <c r="I142" s="170" t="s">
        <v>123</v>
      </c>
      <c r="J142" s="171" t="s">
        <v>119</v>
      </c>
      <c r="K142" s="157"/>
      <c r="L142" s="157"/>
      <c r="M142" s="172"/>
    </row>
    <row r="143" spans="1:13" ht="12.75" customHeight="1">
      <c r="A143" s="2"/>
      <c r="B143" s="3"/>
      <c r="C143" s="167"/>
      <c r="D143" s="168"/>
      <c r="E143" s="169"/>
      <c r="F143" s="169"/>
      <c r="G143" s="168"/>
      <c r="H143" s="168"/>
      <c r="I143" s="170" t="s">
        <v>125</v>
      </c>
      <c r="J143" s="171" t="s">
        <v>125</v>
      </c>
      <c r="K143" s="157"/>
      <c r="L143" s="157"/>
      <c r="M143" s="172"/>
    </row>
    <row r="144" spans="1:13" ht="13.5" customHeight="1" thickBot="1">
      <c r="A144" s="2"/>
      <c r="B144" s="3">
        <v>4</v>
      </c>
      <c r="C144" s="174"/>
      <c r="D144" s="175"/>
      <c r="E144" s="176"/>
      <c r="F144" s="176"/>
      <c r="G144" s="175"/>
      <c r="H144" s="175"/>
      <c r="I144" s="175"/>
      <c r="J144" s="175"/>
      <c r="K144" s="176"/>
      <c r="L144" s="176"/>
      <c r="M144" s="177"/>
    </row>
    <row r="145" spans="1:13" ht="12.75" customHeight="1" thickTop="1">
      <c r="A145" s="2"/>
      <c r="B145" s="2"/>
      <c r="C145" s="178"/>
      <c r="D145" s="179"/>
      <c r="E145" s="153"/>
      <c r="F145" s="153"/>
      <c r="G145" s="179"/>
      <c r="H145" s="179"/>
      <c r="I145" s="179"/>
      <c r="J145" s="179"/>
      <c r="K145" s="153"/>
      <c r="L145" s="153"/>
      <c r="M145" s="180"/>
    </row>
    <row r="146" spans="1:13" ht="12.75" customHeight="1">
      <c r="A146" s="2"/>
      <c r="B146" s="2"/>
      <c r="C146" s="173" t="s">
        <v>126</v>
      </c>
      <c r="D146" s="168"/>
      <c r="E146" s="181" t="s">
        <v>127</v>
      </c>
      <c r="F146" s="153"/>
      <c r="G146" s="179"/>
      <c r="H146" s="179"/>
      <c r="I146" s="179"/>
      <c r="J146" s="179"/>
      <c r="K146" s="153"/>
      <c r="L146" s="153"/>
      <c r="M146" s="180"/>
    </row>
    <row r="147" spans="1:13" ht="12.75" customHeight="1">
      <c r="A147" s="2"/>
      <c r="B147" s="2"/>
      <c r="C147" s="178"/>
      <c r="D147" s="179"/>
      <c r="E147" s="153"/>
      <c r="F147" s="153"/>
      <c r="G147" s="179"/>
      <c r="H147" s="179"/>
      <c r="I147" s="179"/>
      <c r="J147" s="179"/>
      <c r="K147" s="153"/>
      <c r="L147" s="153"/>
      <c r="M147" s="180"/>
    </row>
    <row r="148" spans="1:13" ht="12.75" customHeight="1">
      <c r="A148" s="2"/>
      <c r="B148" s="2"/>
      <c r="C148" s="182" t="s">
        <v>128</v>
      </c>
      <c r="D148" s="179"/>
      <c r="E148" s="153" t="s">
        <v>8</v>
      </c>
      <c r="F148" s="183" t="s">
        <v>129</v>
      </c>
      <c r="G148" s="184" t="s">
        <v>130</v>
      </c>
      <c r="H148" s="185">
        <v>1.5100000000000001E-2</v>
      </c>
      <c r="I148" s="186">
        <f>'[21]4-Basic Price'!$F$8</f>
        <v>0</v>
      </c>
      <c r="J148" s="186"/>
      <c r="K148" s="153"/>
      <c r="L148" s="187">
        <f>H148*I148</f>
        <v>0</v>
      </c>
      <c r="M148" s="188"/>
    </row>
    <row r="149" spans="1:13" ht="12.75" customHeight="1">
      <c r="A149" s="2"/>
      <c r="B149" s="2"/>
      <c r="C149" s="182" t="s">
        <v>131</v>
      </c>
      <c r="D149" s="179"/>
      <c r="E149" s="153" t="s">
        <v>11</v>
      </c>
      <c r="F149" s="183" t="s">
        <v>132</v>
      </c>
      <c r="G149" s="184" t="s">
        <v>130</v>
      </c>
      <c r="H149" s="185">
        <v>7.6E-3</v>
      </c>
      <c r="I149" s="186">
        <f>'[21]4-Basic Price'!$F$10</f>
        <v>0</v>
      </c>
      <c r="J149" s="186"/>
      <c r="K149" s="153"/>
      <c r="L149" s="187">
        <f>H149*I149</f>
        <v>0</v>
      </c>
      <c r="M149" s="188"/>
    </row>
    <row r="150" spans="1:13" ht="12.75" customHeight="1">
      <c r="A150" s="2"/>
      <c r="B150" s="2"/>
      <c r="C150" s="178"/>
      <c r="D150" s="179"/>
      <c r="E150" s="153"/>
      <c r="F150" s="153"/>
      <c r="G150" s="179"/>
      <c r="H150" s="185"/>
      <c r="I150" s="186"/>
      <c r="J150" s="186"/>
      <c r="K150" s="153"/>
      <c r="L150" s="187"/>
      <c r="M150" s="188"/>
    </row>
    <row r="151" spans="1:13" ht="12.75" customHeight="1">
      <c r="A151" s="2"/>
      <c r="B151" s="2"/>
      <c r="C151" s="178"/>
      <c r="D151" s="179"/>
      <c r="E151" s="153"/>
      <c r="F151" s="153"/>
      <c r="G151" s="179"/>
      <c r="H151" s="185"/>
      <c r="I151" s="186"/>
      <c r="J151" s="186"/>
      <c r="K151" s="153"/>
      <c r="L151" s="187"/>
      <c r="M151" s="188"/>
    </row>
    <row r="152" spans="1:13" ht="12.75" customHeight="1">
      <c r="A152" s="2"/>
      <c r="B152" s="2"/>
      <c r="C152" s="178"/>
      <c r="D152" s="189"/>
      <c r="E152" s="190"/>
      <c r="F152" s="190"/>
      <c r="G152" s="190"/>
      <c r="H152" s="215" t="s">
        <v>133</v>
      </c>
      <c r="I152" s="217"/>
      <c r="J152" s="191"/>
      <c r="K152" s="190"/>
      <c r="L152" s="192">
        <f>SUM(L148:L151)</f>
        <v>0</v>
      </c>
      <c r="M152" s="193"/>
    </row>
    <row r="153" spans="1:13" ht="12.75" customHeight="1">
      <c r="A153" s="2"/>
      <c r="B153" s="2"/>
      <c r="C153" s="178"/>
      <c r="D153" s="179"/>
      <c r="E153" s="153"/>
      <c r="F153" s="153"/>
      <c r="G153" s="179"/>
      <c r="H153" s="185"/>
      <c r="I153" s="186"/>
      <c r="J153" s="186"/>
      <c r="K153" s="153"/>
      <c r="L153" s="187"/>
      <c r="M153" s="188"/>
    </row>
    <row r="154" spans="1:13" ht="12.75" customHeight="1">
      <c r="A154" s="2"/>
      <c r="B154" s="2"/>
      <c r="C154" s="173" t="s">
        <v>134</v>
      </c>
      <c r="D154" s="168"/>
      <c r="E154" s="181" t="s">
        <v>135</v>
      </c>
      <c r="F154" s="153"/>
      <c r="G154" s="179"/>
      <c r="H154" s="185"/>
      <c r="I154" s="186"/>
      <c r="J154" s="186"/>
      <c r="K154" s="153"/>
      <c r="L154" s="187"/>
      <c r="M154" s="188"/>
    </row>
    <row r="155" spans="1:13" ht="12.75" customHeight="1">
      <c r="A155" s="2"/>
      <c r="B155" s="3"/>
      <c r="C155" s="178"/>
      <c r="D155" s="179"/>
      <c r="E155" s="153"/>
      <c r="F155" s="153"/>
      <c r="G155" s="179"/>
      <c r="H155" s="185"/>
      <c r="I155" s="186"/>
      <c r="J155" s="186"/>
      <c r="K155" s="153"/>
      <c r="L155" s="187"/>
      <c r="M155" s="188"/>
    </row>
    <row r="156" spans="1:13" ht="12.75" customHeight="1">
      <c r="A156" s="2"/>
      <c r="B156" s="3"/>
      <c r="C156" s="178"/>
      <c r="D156" s="179"/>
      <c r="E156" s="153"/>
      <c r="F156" s="153"/>
      <c r="G156" s="179"/>
      <c r="H156" s="185"/>
      <c r="I156" s="186"/>
      <c r="J156" s="186"/>
      <c r="K156" s="153"/>
      <c r="L156" s="187"/>
      <c r="M156" s="188"/>
    </row>
    <row r="157" spans="1:13" ht="12.75" customHeight="1">
      <c r="A157" s="2"/>
      <c r="B157" s="2"/>
      <c r="C157" s="178"/>
      <c r="D157" s="179"/>
      <c r="E157" s="153"/>
      <c r="F157" s="153"/>
      <c r="G157" s="179"/>
      <c r="H157" s="185"/>
      <c r="I157" s="186"/>
      <c r="J157" s="186"/>
      <c r="K157" s="153"/>
      <c r="L157" s="187"/>
      <c r="M157" s="188"/>
    </row>
    <row r="158" spans="1:13" ht="12.75" customHeight="1">
      <c r="A158" s="2"/>
      <c r="B158" s="2"/>
      <c r="C158" s="178"/>
      <c r="D158" s="179"/>
      <c r="E158" s="153"/>
      <c r="F158" s="153"/>
      <c r="G158" s="179"/>
      <c r="H158" s="185"/>
      <c r="I158" s="186"/>
      <c r="J158" s="186"/>
      <c r="K158" s="153"/>
      <c r="L158" s="187"/>
      <c r="M158" s="188"/>
    </row>
    <row r="159" spans="1:13" ht="12.75" customHeight="1">
      <c r="A159" s="2"/>
      <c r="B159" s="2"/>
      <c r="C159" s="178"/>
      <c r="D159" s="179"/>
      <c r="E159" s="153"/>
      <c r="F159" s="153"/>
      <c r="G159" s="179"/>
      <c r="H159" s="185"/>
      <c r="I159" s="186"/>
      <c r="J159" s="186"/>
      <c r="K159" s="153"/>
      <c r="L159" s="187"/>
      <c r="M159" s="188"/>
    </row>
    <row r="160" spans="1:13" ht="12.75" customHeight="1">
      <c r="A160" s="2"/>
      <c r="B160" s="2"/>
      <c r="C160" s="178"/>
      <c r="D160" s="179"/>
      <c r="E160" s="153"/>
      <c r="F160" s="153"/>
      <c r="G160" s="179"/>
      <c r="H160" s="185"/>
      <c r="I160" s="186"/>
      <c r="J160" s="186"/>
      <c r="K160" s="153"/>
      <c r="L160" s="187"/>
      <c r="M160" s="188"/>
    </row>
    <row r="161" spans="1:13" ht="12.75" customHeight="1">
      <c r="A161" s="2"/>
      <c r="B161" s="3" t="s">
        <v>69</v>
      </c>
      <c r="C161" s="178"/>
      <c r="D161" s="179"/>
      <c r="E161" s="153"/>
      <c r="F161" s="153"/>
      <c r="G161" s="179"/>
      <c r="H161" s="185"/>
      <c r="I161" s="186"/>
      <c r="J161" s="186"/>
      <c r="K161" s="153"/>
      <c r="L161" s="187"/>
      <c r="M161" s="188"/>
    </row>
    <row r="162" spans="1:13" ht="12.75" customHeight="1">
      <c r="A162" s="2"/>
      <c r="B162" s="2"/>
      <c r="C162" s="178"/>
      <c r="D162" s="189"/>
      <c r="E162" s="190"/>
      <c r="F162" s="190"/>
      <c r="G162" s="190"/>
      <c r="H162" s="215" t="s">
        <v>136</v>
      </c>
      <c r="I162" s="216"/>
      <c r="J162" s="191"/>
      <c r="K162" s="190"/>
      <c r="L162" s="192">
        <f>SUM(L155:L161)</f>
        <v>0</v>
      </c>
      <c r="M162" s="193"/>
    </row>
    <row r="163" spans="1:13" ht="12.75" customHeight="1">
      <c r="A163" s="2"/>
      <c r="B163" s="2"/>
      <c r="C163" s="178"/>
      <c r="D163" s="179"/>
      <c r="E163" s="153"/>
      <c r="F163" s="153"/>
      <c r="G163" s="179"/>
      <c r="H163" s="185"/>
      <c r="I163" s="186"/>
      <c r="J163" s="186"/>
      <c r="K163" s="153"/>
      <c r="L163" s="187"/>
      <c r="M163" s="188"/>
    </row>
    <row r="164" spans="1:13" ht="12.75" customHeight="1">
      <c r="A164" s="2"/>
      <c r="B164" s="2"/>
      <c r="C164" s="178"/>
      <c r="D164" s="179"/>
      <c r="E164" s="153"/>
      <c r="F164" s="153"/>
      <c r="G164" s="179"/>
      <c r="H164" s="185"/>
      <c r="I164" s="186"/>
      <c r="J164" s="186"/>
      <c r="K164" s="153"/>
      <c r="L164" s="187"/>
      <c r="M164" s="188"/>
    </row>
    <row r="165" spans="1:13" ht="12.75" customHeight="1">
      <c r="A165" s="2"/>
      <c r="B165" s="2"/>
      <c r="C165" s="173" t="s">
        <v>137</v>
      </c>
      <c r="D165" s="168"/>
      <c r="E165" s="181" t="s">
        <v>138</v>
      </c>
      <c r="F165" s="153"/>
      <c r="G165" s="179"/>
      <c r="H165" s="185"/>
      <c r="I165" s="186"/>
      <c r="J165" s="186"/>
      <c r="K165" s="153"/>
      <c r="L165" s="187"/>
      <c r="M165" s="188"/>
    </row>
    <row r="166" spans="1:13" ht="12.75" customHeight="1">
      <c r="A166" s="2"/>
      <c r="B166" s="2"/>
      <c r="C166" s="178"/>
      <c r="D166" s="179"/>
      <c r="E166" s="153"/>
      <c r="F166" s="153"/>
      <c r="G166" s="179"/>
      <c r="H166" s="185"/>
      <c r="I166" s="186"/>
      <c r="J166" s="186"/>
      <c r="K166" s="153"/>
      <c r="L166" s="187"/>
      <c r="M166" s="188"/>
    </row>
    <row r="167" spans="1:13" ht="12.75" customHeight="1">
      <c r="A167" s="2"/>
      <c r="B167" s="2"/>
      <c r="C167" s="182" t="s">
        <v>128</v>
      </c>
      <c r="D167" s="179"/>
      <c r="E167" s="153" t="s">
        <v>139</v>
      </c>
      <c r="F167" s="183" t="s">
        <v>140</v>
      </c>
      <c r="G167" s="184" t="s">
        <v>130</v>
      </c>
      <c r="H167" s="185">
        <v>7.6E-3</v>
      </c>
      <c r="I167" s="186">
        <f>'[21]5-ALAT(1)'!$AW$17</f>
        <v>0</v>
      </c>
      <c r="J167" s="186"/>
      <c r="K167" s="153"/>
      <c r="L167" s="187">
        <f>H167*I167</f>
        <v>0</v>
      </c>
      <c r="M167" s="188"/>
    </row>
    <row r="168" spans="1:13" ht="12.75" customHeight="1">
      <c r="A168" s="2"/>
      <c r="B168" s="2"/>
      <c r="C168" s="182" t="s">
        <v>131</v>
      </c>
      <c r="D168" s="179"/>
      <c r="E168" s="153" t="s">
        <v>141</v>
      </c>
      <c r="F168" s="183" t="s">
        <v>142</v>
      </c>
      <c r="G168" s="184" t="s">
        <v>130</v>
      </c>
      <c r="H168" s="185">
        <v>9.9000000000000005E-2</v>
      </c>
      <c r="I168" s="186">
        <f>'[21]5-ALAT(1)'!$AW$15</f>
        <v>0</v>
      </c>
      <c r="J168" s="186"/>
      <c r="K168" s="153"/>
      <c r="L168" s="187">
        <f>H168*I168</f>
        <v>0</v>
      </c>
      <c r="M168" s="188"/>
    </row>
    <row r="169" spans="1:13" ht="12.75" customHeight="1">
      <c r="A169" s="2"/>
      <c r="B169" s="2"/>
      <c r="C169" s="182" t="s">
        <v>143</v>
      </c>
      <c r="D169" s="179"/>
      <c r="E169" s="153" t="s">
        <v>76</v>
      </c>
      <c r="F169" s="153"/>
      <c r="G169" s="184" t="s">
        <v>70</v>
      </c>
      <c r="H169" s="185">
        <v>1</v>
      </c>
      <c r="I169" s="194">
        <v>0</v>
      </c>
      <c r="J169" s="186"/>
      <c r="K169" s="153"/>
      <c r="L169" s="187">
        <f>H169*I169</f>
        <v>0</v>
      </c>
      <c r="M169" s="188"/>
    </row>
    <row r="170" spans="1:13" ht="12.75" customHeight="1">
      <c r="A170" s="2"/>
      <c r="B170" s="2"/>
      <c r="C170" s="178"/>
      <c r="D170" s="179"/>
      <c r="E170" s="153"/>
      <c r="F170" s="153"/>
      <c r="G170" s="179"/>
      <c r="H170" s="185"/>
      <c r="I170" s="186"/>
      <c r="J170" s="186"/>
      <c r="K170" s="153"/>
      <c r="L170" s="187"/>
      <c r="M170" s="188"/>
    </row>
    <row r="171" spans="1:13" ht="12.75" customHeight="1">
      <c r="A171" s="2"/>
      <c r="B171" s="2"/>
      <c r="C171" s="178"/>
      <c r="D171" s="179"/>
      <c r="E171" s="153"/>
      <c r="F171" s="153"/>
      <c r="G171" s="179"/>
      <c r="H171" s="185"/>
      <c r="I171" s="186"/>
      <c r="J171" s="186"/>
      <c r="K171" s="153"/>
      <c r="L171" s="187"/>
      <c r="M171" s="188"/>
    </row>
    <row r="172" spans="1:13" ht="12.75" customHeight="1">
      <c r="A172" s="2"/>
      <c r="B172" s="2"/>
      <c r="C172" s="178"/>
      <c r="D172" s="179"/>
      <c r="E172" s="153"/>
      <c r="F172" s="153"/>
      <c r="G172" s="179"/>
      <c r="H172" s="185"/>
      <c r="I172" s="186"/>
      <c r="J172" s="186"/>
      <c r="K172" s="153"/>
      <c r="L172" s="187"/>
      <c r="M172" s="188"/>
    </row>
    <row r="173" spans="1:13">
      <c r="A173" s="2"/>
      <c r="B173" s="2"/>
      <c r="C173" s="178"/>
      <c r="D173" s="179"/>
      <c r="E173" s="153"/>
      <c r="F173" s="153"/>
      <c r="G173" s="179"/>
      <c r="H173" s="185"/>
      <c r="I173" s="186"/>
      <c r="J173" s="186"/>
      <c r="K173" s="153"/>
      <c r="L173" s="187"/>
      <c r="M173" s="188"/>
    </row>
    <row r="174" spans="1:13" ht="12.75" customHeight="1">
      <c r="A174" s="2"/>
      <c r="B174" s="2">
        <v>9</v>
      </c>
      <c r="C174" s="178"/>
      <c r="D174" s="189"/>
      <c r="E174" s="190"/>
      <c r="F174" s="190"/>
      <c r="G174" s="190"/>
      <c r="H174" s="215" t="s">
        <v>144</v>
      </c>
      <c r="I174" s="216"/>
      <c r="J174" s="191"/>
      <c r="K174" s="190"/>
      <c r="L174" s="192">
        <f>SUM(L167:L173)</f>
        <v>0</v>
      </c>
      <c r="M174" s="193"/>
    </row>
    <row r="175" spans="1:13" ht="12.75" customHeight="1">
      <c r="A175" s="2"/>
      <c r="B175" s="2"/>
      <c r="C175" s="195"/>
      <c r="D175" s="196"/>
      <c r="E175" s="197"/>
      <c r="F175" s="197"/>
      <c r="G175" s="196"/>
      <c r="H175" s="196"/>
      <c r="I175" s="198"/>
      <c r="J175" s="198"/>
      <c r="K175" s="197"/>
      <c r="L175" s="199"/>
      <c r="M175" s="200"/>
    </row>
    <row r="176" spans="1:13" ht="12.75" customHeight="1">
      <c r="A176" s="2"/>
      <c r="B176" s="2"/>
      <c r="C176" s="201" t="s">
        <v>145</v>
      </c>
      <c r="D176" s="202"/>
      <c r="E176" s="190" t="s">
        <v>146</v>
      </c>
      <c r="F176" s="190"/>
      <c r="G176" s="190"/>
      <c r="H176" s="190"/>
      <c r="I176" s="192"/>
      <c r="J176" s="191"/>
      <c r="K176" s="190"/>
      <c r="L176" s="192">
        <f>L174+L162+L152</f>
        <v>0</v>
      </c>
      <c r="M176" s="193"/>
    </row>
    <row r="177" spans="1:13" ht="12.75" customHeight="1">
      <c r="A177" s="2"/>
      <c r="B177" s="2"/>
      <c r="C177" s="203" t="s">
        <v>147</v>
      </c>
      <c r="D177" s="204"/>
      <c r="E177" s="197" t="s">
        <v>148</v>
      </c>
      <c r="F177" s="197"/>
      <c r="G177" s="205">
        <f>[21]Informasi!$H$47</f>
        <v>10</v>
      </c>
      <c r="H177" s="197" t="s">
        <v>149</v>
      </c>
      <c r="I177" s="199"/>
      <c r="J177" s="198"/>
      <c r="K177" s="197"/>
      <c r="L177" s="199">
        <f>G177/100*L176</f>
        <v>0</v>
      </c>
      <c r="M177" s="200"/>
    </row>
    <row r="178" spans="1:13" ht="13.5" customHeight="1" thickBot="1">
      <c r="A178" s="2"/>
      <c r="B178" s="2"/>
      <c r="C178" s="206" t="s">
        <v>150</v>
      </c>
      <c r="D178" s="175"/>
      <c r="E178" s="207" t="s">
        <v>151</v>
      </c>
      <c r="F178" s="207"/>
      <c r="G178" s="207"/>
      <c r="H178" s="207"/>
      <c r="I178" s="208"/>
      <c r="J178" s="209"/>
      <c r="K178" s="207"/>
      <c r="L178" s="208">
        <f>L176+L177</f>
        <v>0</v>
      </c>
      <c r="M178" s="210"/>
    </row>
    <row r="179" spans="1:13" ht="12.75" customHeight="1" thickTop="1">
      <c r="A179" s="2"/>
      <c r="B179" s="2"/>
      <c r="C179" s="211" t="str">
        <f>+[21]D2!$L$56</f>
        <v>Note: 1</v>
      </c>
      <c r="D179" s="212"/>
      <c r="E179" s="213" t="str">
        <f>+[21]D2!$N$56</f>
        <v>SATUAN dapat berdasarkan atas jam operasi untuk Tenaga Kerja dan Peralatan, volume dan/atau ukuran</v>
      </c>
      <c r="F179" s="153"/>
      <c r="G179" s="153"/>
      <c r="H179" s="153"/>
      <c r="I179" s="187"/>
      <c r="J179" s="187"/>
      <c r="K179" s="153"/>
      <c r="L179" s="187"/>
      <c r="M179" s="187"/>
    </row>
    <row r="180" spans="1:13" ht="12.75" customHeight="1">
      <c r="A180" s="2"/>
      <c r="B180" s="2"/>
      <c r="C180" s="211"/>
      <c r="D180" s="212"/>
      <c r="E180" s="213" t="str">
        <f>+[21]D2!$N$57</f>
        <v>berat untuk bahan-bahan.</v>
      </c>
      <c r="F180" s="153"/>
      <c r="G180" s="153"/>
      <c r="H180" s="153"/>
      <c r="I180" s="187"/>
      <c r="J180" s="187"/>
      <c r="K180" s="153"/>
      <c r="L180" s="187"/>
      <c r="M180" s="187"/>
    </row>
    <row r="181" spans="1:13" ht="12.75" customHeight="1">
      <c r="A181" s="2"/>
      <c r="B181" s="2"/>
      <c r="C181" s="211">
        <f>+[21]D2!$L$58</f>
        <v>2</v>
      </c>
      <c r="D181" s="214"/>
      <c r="E181" s="213" t="str">
        <f>+[21]D2!$N$58</f>
        <v xml:space="preserve">Kuantitas satuan adalah kuantitas perkiraan setiap komponen untuk menyelesaikan satu satuan pekerjaan </v>
      </c>
      <c r="F181" s="153"/>
      <c r="G181" s="153"/>
      <c r="H181" s="153"/>
      <c r="I181" s="153"/>
      <c r="J181" s="153"/>
      <c r="K181" s="153"/>
      <c r="L181" s="153"/>
      <c r="M181" s="153"/>
    </row>
    <row r="182" spans="1:13" ht="12.75" customHeight="1">
      <c r="A182" s="2"/>
      <c r="B182" s="2"/>
      <c r="C182" s="211"/>
      <c r="D182" s="214"/>
      <c r="E182" s="213" t="str">
        <f>+[21]D2!$N$59</f>
        <v>dari nomor mata pembayaran. Harga Satuan yang disampaikan Penyedia Jasa tidak dapat diubah kecuali</v>
      </c>
      <c r="F182" s="153"/>
      <c r="G182" s="153"/>
      <c r="H182" s="153"/>
      <c r="I182" s="153"/>
      <c r="J182" s="153"/>
      <c r="K182" s="153"/>
      <c r="L182" s="153"/>
      <c r="M182" s="153"/>
    </row>
    <row r="183" spans="1:13" ht="12.75" customHeight="1">
      <c r="A183" s="2"/>
      <c r="B183" s="2"/>
      <c r="C183" s="211"/>
      <c r="D183" s="214"/>
      <c r="E183" s="213" t="str">
        <f>+[21]D2!$N$60</f>
        <v>terdapat Penyesuaian Harga (Eskalasi/Deskalasi) sesuai ketentuan dalam Instruksi Kepada Peserta Lelang</v>
      </c>
      <c r="F183" s="153"/>
      <c r="G183" s="153"/>
      <c r="H183" s="153"/>
      <c r="I183" s="153"/>
      <c r="J183" s="153"/>
      <c r="K183" s="153"/>
      <c r="L183" s="153"/>
      <c r="M183" s="153"/>
    </row>
    <row r="184" spans="1:13" ht="12.75" customHeight="1">
      <c r="A184" s="2"/>
      <c r="B184" s="2"/>
      <c r="C184" s="211">
        <f>+[21]D2!$L$61</f>
        <v>3</v>
      </c>
      <c r="D184" s="214"/>
      <c r="E184" s="213" t="str">
        <f>+[21]D2!$N$61</f>
        <v>Biaya satuan untuk peralatan sudah termasuk bahan bakar, bahan habis dipakai dan operator.</v>
      </c>
      <c r="F184" s="153"/>
      <c r="G184" s="153"/>
      <c r="H184" s="153"/>
      <c r="I184" s="153"/>
      <c r="J184" s="153"/>
      <c r="K184" s="153"/>
      <c r="L184" s="153"/>
      <c r="M184" s="153"/>
    </row>
    <row r="185" spans="1:13" ht="12.75" customHeight="1">
      <c r="A185" s="2"/>
      <c r="B185" s="2"/>
      <c r="C185" s="211">
        <f>+[21]D2!$L$62</f>
        <v>4</v>
      </c>
      <c r="D185" s="214"/>
      <c r="E185" s="213" t="str">
        <f>+[21]D2!$N$62</f>
        <v>Biaya satuan sudah termasuk pengeluaran untuk seluruh pajak yang berkaitan (tetapi tidak termasuk PPN</v>
      </c>
      <c r="F185" s="153"/>
      <c r="G185" s="153"/>
      <c r="H185" s="153"/>
      <c r="I185" s="153"/>
      <c r="J185" s="153"/>
      <c r="K185" s="153"/>
      <c r="L185" s="153"/>
      <c r="M185" s="153"/>
    </row>
    <row r="186" spans="1:13">
      <c r="A186" s="2"/>
      <c r="B186" s="2"/>
      <c r="C186" s="211"/>
      <c r="D186" s="214"/>
      <c r="E186" s="213" t="str">
        <f>+[21]D2!$N$63</f>
        <v>yang dibayar dari kontrak) dan biaya-biaya lainnya.</v>
      </c>
      <c r="F186" s="153"/>
      <c r="G186" s="153"/>
      <c r="H186" s="153"/>
      <c r="I186" s="153"/>
      <c r="J186" s="153"/>
      <c r="K186" s="153"/>
      <c r="L186" s="153"/>
      <c r="M186" s="153"/>
    </row>
    <row r="187" spans="1:13">
      <c r="A187" s="2"/>
      <c r="B187" s="2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</row>
    <row r="188" spans="1:13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3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3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3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3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>
      <c r="A195" s="2"/>
      <c r="B195" s="2"/>
      <c r="C195" s="2"/>
      <c r="D195" s="2"/>
      <c r="E195" s="2"/>
      <c r="F195" s="2"/>
      <c r="G195" s="2"/>
      <c r="H195" s="2"/>
      <c r="I195" s="2"/>
      <c r="J195" s="2"/>
    </row>
  </sheetData>
  <mergeCells count="2">
    <mergeCell ref="A1:J1"/>
    <mergeCell ref="K124:L124"/>
  </mergeCells>
  <printOptions horizontalCentered="1"/>
  <pageMargins left="0.51181102362204722" right="0.51181102362204722" top="0.78740157480314965" bottom="0.51181102362204722" header="0.51181102362204722" footer="0.51181102362204722"/>
  <pageSetup paperSize="9" scale="95" orientation="portrait" horizontalDpi="4294967293" verticalDpi="4294967293" r:id="rId1"/>
  <headerFooter alignWithMargins="0"/>
  <rowBreaks count="1" manualBreakCount="1"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UPAH &amp; BAHAN</vt:lpstr>
      <vt:lpstr>ANALISA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RIO BAP</cp:lastModifiedBy>
  <cp:lastPrinted>2017-04-06T02:55:49Z</cp:lastPrinted>
  <dcterms:created xsi:type="dcterms:W3CDTF">2013-01-18T14:47:01Z</dcterms:created>
  <dcterms:modified xsi:type="dcterms:W3CDTF">2017-07-31T07:45:03Z</dcterms:modified>
</cp:coreProperties>
</file>